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455" activeTab="0"/>
  </bookViews>
  <sheets>
    <sheet name="一般公共预算 " sheetId="1" r:id="rId1"/>
  </sheets>
  <definedNames>
    <definedName name="_xlnm.Print_Area" localSheetId="0">'一般公共预算 '!$A$1:$L$35</definedName>
    <definedName name="_xlnm.Print_Titles" localSheetId="0">'一般公共预算 '!$4:$4</definedName>
  </definedNames>
  <calcPr fullCalcOnLoad="1"/>
</workbook>
</file>

<file path=xl/sharedStrings.xml><?xml version="1.0" encoding="utf-8"?>
<sst xmlns="http://schemas.openxmlformats.org/spreadsheetml/2006/main" count="66" uniqueCount="61">
  <si>
    <t>附件6</t>
  </si>
  <si>
    <t>翁源县2021年一般公共预算收支总表</t>
  </si>
  <si>
    <t>单位：万元</t>
  </si>
  <si>
    <t>收入项目</t>
  </si>
  <si>
    <t>2021年年初预算数</t>
  </si>
  <si>
    <t>2021年第一次预算调整</t>
  </si>
  <si>
    <t>第一次调整后预算数</t>
  </si>
  <si>
    <t>2021年第二次预算调整</t>
  </si>
  <si>
    <t>第二次调整后预算数</t>
  </si>
  <si>
    <t>支出项目</t>
  </si>
  <si>
    <t>一、一般公共预算收入</t>
  </si>
  <si>
    <t>一、一般公共预算支出</t>
  </si>
  <si>
    <t>（一）税收收入</t>
  </si>
  <si>
    <t>（一）一般公共服务支出</t>
  </si>
  <si>
    <t>（二）非税收入</t>
  </si>
  <si>
    <t>（二）国防支出</t>
  </si>
  <si>
    <t>（三）公共安全支出</t>
  </si>
  <si>
    <t>二、转移性收入</t>
  </si>
  <si>
    <t>（四）教育支出</t>
  </si>
  <si>
    <t>（一）上级补助收入</t>
  </si>
  <si>
    <t>（五）科学技术支出</t>
  </si>
  <si>
    <t xml:space="preserve">    返还性收入</t>
  </si>
  <si>
    <t>（六）文化旅游体育与传媒支出</t>
  </si>
  <si>
    <t xml:space="preserve">    一般性转移支付收入</t>
  </si>
  <si>
    <t>（七）社会保障和就业支出</t>
  </si>
  <si>
    <t xml:space="preserve">    专项转移支付收入</t>
  </si>
  <si>
    <t>（八）卫生健康支出</t>
  </si>
  <si>
    <t>（九）节能环保支出</t>
  </si>
  <si>
    <t>（二）上年结余收入</t>
  </si>
  <si>
    <t>（十）城乡社区支出</t>
  </si>
  <si>
    <t xml:space="preserve">    其中:专项结余收入</t>
  </si>
  <si>
    <t>（十一）农林水支出</t>
  </si>
  <si>
    <t>（十二）交通运输支出</t>
  </si>
  <si>
    <t>（三）调入资金</t>
  </si>
  <si>
    <t>（十三）资源勘探工业信息等支出</t>
  </si>
  <si>
    <t xml:space="preserve">    从政府性基金预算调入</t>
  </si>
  <si>
    <t xml:space="preserve">（十四）商业服务业等支出 </t>
  </si>
  <si>
    <t xml:space="preserve">    从国有资本经营预算调入</t>
  </si>
  <si>
    <t>（十五）金融支出</t>
  </si>
  <si>
    <t xml:space="preserve">    从其他资金调入</t>
  </si>
  <si>
    <t>（十六）自然资源海洋气象等支出</t>
  </si>
  <si>
    <t>（十七）住房保障支出</t>
  </si>
  <si>
    <t>（四）债务转贷收入</t>
  </si>
  <si>
    <t>（十八）粮油物资储备支出</t>
  </si>
  <si>
    <t xml:space="preserve">    新增一般债券收入</t>
  </si>
  <si>
    <t>（十九）灾害防治及应急管理支出</t>
  </si>
  <si>
    <t xml:space="preserve">    再融资债券收入</t>
  </si>
  <si>
    <t>（二十）预备费</t>
  </si>
  <si>
    <t>（二十一）债务发行费支出</t>
  </si>
  <si>
    <t>（五）动用预算稳定调节基金</t>
  </si>
  <si>
    <t>（二十二）债务付息支出</t>
  </si>
  <si>
    <t>（二十三）其他支出</t>
  </si>
  <si>
    <t>二、转移性支出</t>
  </si>
  <si>
    <t>（二十四）上解支出</t>
  </si>
  <si>
    <t>（二十五）债务还本支出</t>
  </si>
  <si>
    <t>（二十六）调入预算稳定调节基金</t>
  </si>
  <si>
    <t>支出合计</t>
  </si>
  <si>
    <t>三、年终结余</t>
  </si>
  <si>
    <t>收入总计</t>
  </si>
  <si>
    <t>支出总计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</si>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</sst>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</numFmts>
  <fonts count="29"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6" fillId="9" borderId="0" applyNumberFormat="0" applyBorder="0" applyAlignment="0" applyProtection="0"/>
    <xf numFmtId="0" fontId="25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8" fillId="16" borderId="0" applyNumberFormat="0" applyBorder="0" applyAlignment="0" applyProtection="0"/>
    <xf numFmtId="0" fontId="1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63" applyFont="1" applyFill="1" applyProtection="1">
      <alignment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9" xfId="22" applyNumberFormat="1" applyFont="1" applyFill="1" applyBorder="1" applyAlignment="1" applyProtection="1">
      <alignment vertical="center"/>
      <protection/>
    </xf>
    <xf numFmtId="176" fontId="4" fillId="0" borderId="9" xfId="22" applyNumberFormat="1" applyFont="1" applyFill="1" applyBorder="1" applyAlignment="1" applyProtection="1">
      <alignment horizontal="right" vertical="center"/>
      <protection locked="0"/>
    </xf>
    <xf numFmtId="0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176" fontId="0" fillId="0" borderId="9" xfId="22" applyNumberFormat="1" applyFont="1" applyFill="1" applyBorder="1" applyAlignment="1" applyProtection="1">
      <alignment horizontal="right" vertical="center"/>
      <protection locked="0"/>
    </xf>
    <xf numFmtId="0" fontId="0" fillId="0" borderId="9" xfId="0" applyNumberFormat="1" applyFont="1" applyFill="1" applyBorder="1" applyAlignment="1" applyProtection="1">
      <alignment vertical="center" wrapText="1"/>
      <protection locked="0"/>
    </xf>
    <xf numFmtId="176" fontId="27" fillId="0" borderId="9" xfId="22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Fill="1" applyBorder="1" applyAlignment="1">
      <alignment vertical="center" wrapText="1"/>
    </xf>
    <xf numFmtId="177" fontId="0" fillId="0" borderId="9" xfId="22" applyNumberFormat="1" applyFont="1" applyFill="1" applyBorder="1" applyAlignment="1">
      <alignment horizontal="left" vertical="center" shrinkToFit="1"/>
    </xf>
    <xf numFmtId="0" fontId="0" fillId="0" borderId="9" xfId="0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9" xfId="0" applyNumberFormat="1" applyFont="1" applyFill="1" applyBorder="1" applyAlignment="1" applyProtection="1">
      <alignment vertical="center" wrapText="1"/>
      <protection locked="0"/>
    </xf>
    <xf numFmtId="0" fontId="0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7" fontId="6" fillId="0" borderId="9" xfId="22" applyNumberFormat="1" applyFont="1" applyFill="1" applyBorder="1" applyAlignment="1" applyProtection="1">
      <alignment horizontal="right" vertical="center"/>
      <protection locked="0"/>
    </xf>
    <xf numFmtId="176" fontId="28" fillId="0" borderId="9" xfId="22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90" zoomScaleNormal="90" workbookViewId="0" topLeftCell="A1">
      <pane ySplit="4" topLeftCell="A5" activePane="bottomLeft" state="frozen"/>
      <selection pane="bottomLeft" activeCell="A4" sqref="A4:L4"/>
    </sheetView>
  </sheetViews>
  <sheetFormatPr defaultColWidth="9.00390625" defaultRowHeight="33.75" customHeight="1"/>
  <cols>
    <col min="1" max="1" width="30.375" style="1" customWidth="1"/>
    <col min="2" max="2" width="12.125" style="2" customWidth="1"/>
    <col min="3" max="3" width="15.875" style="2" hidden="1" customWidth="1"/>
    <col min="4" max="4" width="13.625" style="2" customWidth="1"/>
    <col min="5" max="5" width="14.25390625" style="2" customWidth="1"/>
    <col min="6" max="6" width="13.625" style="2" customWidth="1"/>
    <col min="7" max="7" width="24.875" style="1" customWidth="1"/>
    <col min="8" max="8" width="11.375" style="3" customWidth="1"/>
    <col min="9" max="9" width="15.875" style="4" hidden="1" customWidth="1"/>
    <col min="10" max="10" width="14.25390625" style="4" customWidth="1"/>
    <col min="11" max="11" width="14.875" style="4" customWidth="1"/>
    <col min="12" max="12" width="13.375" style="4" customWidth="1"/>
    <col min="13" max="13" width="12.625" style="1" bestFit="1" customWidth="1"/>
    <col min="14" max="229" width="9.00390625" style="1" customWidth="1"/>
    <col min="230" max="16384" width="9.00390625" style="5" customWidth="1"/>
  </cols>
  <sheetData>
    <row r="1" ht="33.75" customHeight="1">
      <c r="A1" s="1" t="s">
        <v>0</v>
      </c>
    </row>
    <row r="2" spans="1:12" s="1" customFormat="1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15" customHeight="1">
      <c r="A3" s="7"/>
      <c r="B3" s="2"/>
      <c r="C3" s="2"/>
      <c r="D3" s="2"/>
      <c r="E3" s="2"/>
      <c r="F3" s="2"/>
      <c r="H3" s="3"/>
      <c r="I3" s="4"/>
      <c r="J3" s="4"/>
      <c r="K3" s="4"/>
      <c r="L3" s="25" t="s">
        <v>2</v>
      </c>
    </row>
    <row r="4" spans="1:12" s="1" customFormat="1" ht="55.5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8" t="s">
        <v>9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</row>
    <row r="5" spans="1:12" s="1" customFormat="1" ht="33.75" customHeight="1">
      <c r="A5" s="10" t="s">
        <v>10</v>
      </c>
      <c r="B5" s="11">
        <f>SUM(B6:B7)</f>
        <v>73801</v>
      </c>
      <c r="C5" s="11">
        <f>SUM(C6:C7)</f>
        <v>0</v>
      </c>
      <c r="D5" s="11">
        <f>B5+C5</f>
        <v>73801</v>
      </c>
      <c r="E5" s="11">
        <f>SUM(E6:E7)</f>
        <v>6043</v>
      </c>
      <c r="F5" s="11">
        <f>D5+E5</f>
        <v>79844</v>
      </c>
      <c r="G5" s="12" t="s">
        <v>11</v>
      </c>
      <c r="H5" s="11">
        <f>SUM(H6:H28)</f>
        <v>370068</v>
      </c>
      <c r="I5" s="11">
        <f>SUM(I6:I28)</f>
        <v>9533</v>
      </c>
      <c r="J5" s="11">
        <f aca="true" t="shared" si="0" ref="J5:J31">I5+H5</f>
        <v>379601</v>
      </c>
      <c r="K5" s="11">
        <f>SUM(K6:K28)</f>
        <v>-32759</v>
      </c>
      <c r="L5" s="11">
        <f>K5+J5</f>
        <v>346842</v>
      </c>
    </row>
    <row r="6" spans="1:12" s="1" customFormat="1" ht="33.75" customHeight="1">
      <c r="A6" s="13" t="s">
        <v>12</v>
      </c>
      <c r="B6" s="14">
        <v>40207</v>
      </c>
      <c r="C6" s="14"/>
      <c r="D6" s="14">
        <f>B6+C6</f>
        <v>40207</v>
      </c>
      <c r="E6" s="14">
        <v>873</v>
      </c>
      <c r="F6" s="14">
        <f>D6+E6</f>
        <v>41080</v>
      </c>
      <c r="G6" s="15" t="s">
        <v>13</v>
      </c>
      <c r="H6" s="14">
        <v>57158</v>
      </c>
      <c r="I6" s="14">
        <v>-7233</v>
      </c>
      <c r="J6" s="14">
        <f t="shared" si="0"/>
        <v>49925</v>
      </c>
      <c r="K6" s="14">
        <v>-16544</v>
      </c>
      <c r="L6" s="14">
        <f>H6+I6+K6</f>
        <v>33381</v>
      </c>
    </row>
    <row r="7" spans="1:12" s="1" customFormat="1" ht="33.75" customHeight="1">
      <c r="A7" s="13" t="s">
        <v>14</v>
      </c>
      <c r="B7" s="14">
        <v>33594</v>
      </c>
      <c r="C7" s="14"/>
      <c r="D7" s="14">
        <f>B7+C7</f>
        <v>33594</v>
      </c>
      <c r="E7" s="14">
        <v>5170</v>
      </c>
      <c r="F7" s="14">
        <f>D7+E7</f>
        <v>38764</v>
      </c>
      <c r="G7" s="15" t="s">
        <v>15</v>
      </c>
      <c r="H7" s="14">
        <v>132</v>
      </c>
      <c r="I7" s="14"/>
      <c r="J7" s="14">
        <f t="shared" si="0"/>
        <v>132</v>
      </c>
      <c r="K7" s="14">
        <v>84</v>
      </c>
      <c r="L7" s="14">
        <f aca="true" t="shared" si="1" ref="L7:L32">H7+I7+K7</f>
        <v>216</v>
      </c>
    </row>
    <row r="8" spans="1:12" s="1" customFormat="1" ht="33.75" customHeight="1">
      <c r="A8" s="13"/>
      <c r="B8" s="14"/>
      <c r="C8" s="14"/>
      <c r="D8" s="14"/>
      <c r="E8" s="14"/>
      <c r="F8" s="14"/>
      <c r="G8" s="15" t="s">
        <v>16</v>
      </c>
      <c r="H8" s="14">
        <v>14954</v>
      </c>
      <c r="I8" s="14">
        <v>-369</v>
      </c>
      <c r="J8" s="14">
        <f t="shared" si="0"/>
        <v>14585</v>
      </c>
      <c r="K8" s="14">
        <v>-1371</v>
      </c>
      <c r="L8" s="14">
        <f t="shared" si="1"/>
        <v>13214</v>
      </c>
    </row>
    <row r="9" spans="1:12" s="1" customFormat="1" ht="33.75" customHeight="1">
      <c r="A9" s="10" t="s">
        <v>17</v>
      </c>
      <c r="B9" s="11">
        <f>B10+B15+B18+B23+B27</f>
        <v>302788</v>
      </c>
      <c r="C9" s="11">
        <f>C10+C15+C18+C23+C27</f>
        <v>9533</v>
      </c>
      <c r="D9" s="11">
        <f>D10+D15+D18+D23+D27</f>
        <v>312321</v>
      </c>
      <c r="E9" s="11">
        <f>E10+E15+E18+E23+E27</f>
        <v>-2465</v>
      </c>
      <c r="F9" s="11">
        <f>F10+F15+F18+F23+F27</f>
        <v>309856</v>
      </c>
      <c r="G9" s="15" t="s">
        <v>18</v>
      </c>
      <c r="H9" s="14">
        <v>75302</v>
      </c>
      <c r="I9" s="14">
        <v>-12069</v>
      </c>
      <c r="J9" s="14">
        <f t="shared" si="0"/>
        <v>63233</v>
      </c>
      <c r="K9" s="14">
        <v>7651</v>
      </c>
      <c r="L9" s="14">
        <f t="shared" si="1"/>
        <v>70884</v>
      </c>
    </row>
    <row r="10" spans="1:12" s="1" customFormat="1" ht="33.75" customHeight="1">
      <c r="A10" s="10" t="s">
        <v>19</v>
      </c>
      <c r="B10" s="11">
        <f>SUM(B11:B13)</f>
        <v>274731</v>
      </c>
      <c r="C10" s="11">
        <f>SUM(C11:C13)</f>
        <v>0</v>
      </c>
      <c r="D10" s="11">
        <f>SUM(D11:D13)</f>
        <v>274731</v>
      </c>
      <c r="E10" s="11">
        <f>SUM(E11:E13)</f>
        <v>-3307</v>
      </c>
      <c r="F10" s="11">
        <f>SUM(F11:F13)</f>
        <v>271424</v>
      </c>
      <c r="G10" s="15" t="s">
        <v>20</v>
      </c>
      <c r="H10" s="14">
        <v>551</v>
      </c>
      <c r="I10" s="14">
        <v>32</v>
      </c>
      <c r="J10" s="14">
        <f t="shared" si="0"/>
        <v>583</v>
      </c>
      <c r="K10" s="14">
        <v>183</v>
      </c>
      <c r="L10" s="14">
        <f t="shared" si="1"/>
        <v>766</v>
      </c>
    </row>
    <row r="11" spans="1:12" s="1" customFormat="1" ht="33.75" customHeight="1">
      <c r="A11" s="13" t="s">
        <v>21</v>
      </c>
      <c r="B11" s="14">
        <v>6192</v>
      </c>
      <c r="C11" s="14"/>
      <c r="D11" s="14">
        <f>B11+C11</f>
        <v>6192</v>
      </c>
      <c r="E11" s="14"/>
      <c r="F11" s="14">
        <f>D11+E11</f>
        <v>6192</v>
      </c>
      <c r="G11" s="15" t="s">
        <v>22</v>
      </c>
      <c r="H11" s="14">
        <v>6155</v>
      </c>
      <c r="I11" s="14">
        <v>974</v>
      </c>
      <c r="J11" s="14">
        <f t="shared" si="0"/>
        <v>7129</v>
      </c>
      <c r="K11" s="14">
        <v>-62</v>
      </c>
      <c r="L11" s="14">
        <f t="shared" si="1"/>
        <v>7067</v>
      </c>
    </row>
    <row r="12" spans="1:12" s="1" customFormat="1" ht="33.75" customHeight="1">
      <c r="A12" s="13" t="s">
        <v>23</v>
      </c>
      <c r="B12" s="14">
        <v>223378</v>
      </c>
      <c r="C12" s="14"/>
      <c r="D12" s="14">
        <f>B12+C12</f>
        <v>223378</v>
      </c>
      <c r="E12" s="16">
        <v>2722</v>
      </c>
      <c r="F12" s="16">
        <f>D12+E12</f>
        <v>226100</v>
      </c>
      <c r="G12" s="15" t="s">
        <v>24</v>
      </c>
      <c r="H12" s="14">
        <v>57771</v>
      </c>
      <c r="I12" s="14">
        <v>13322</v>
      </c>
      <c r="J12" s="14">
        <f t="shared" si="0"/>
        <v>71093</v>
      </c>
      <c r="K12" s="14">
        <v>5331</v>
      </c>
      <c r="L12" s="14">
        <f t="shared" si="1"/>
        <v>76424</v>
      </c>
    </row>
    <row r="13" spans="1:12" s="1" customFormat="1" ht="33.75" customHeight="1">
      <c r="A13" s="13" t="s">
        <v>25</v>
      </c>
      <c r="B13" s="14">
        <v>45161</v>
      </c>
      <c r="C13" s="14"/>
      <c r="D13" s="14">
        <f>B13+C13</f>
        <v>45161</v>
      </c>
      <c r="E13" s="16">
        <v>-6029</v>
      </c>
      <c r="F13" s="16">
        <f>D13+E13</f>
        <v>39132</v>
      </c>
      <c r="G13" s="15" t="s">
        <v>26</v>
      </c>
      <c r="H13" s="14">
        <v>42775</v>
      </c>
      <c r="I13" s="14">
        <v>3404</v>
      </c>
      <c r="J13" s="14">
        <f t="shared" si="0"/>
        <v>46179</v>
      </c>
      <c r="K13" s="14">
        <v>-6123</v>
      </c>
      <c r="L13" s="14">
        <f t="shared" si="1"/>
        <v>40056</v>
      </c>
    </row>
    <row r="14" spans="1:12" s="1" customFormat="1" ht="33.75" customHeight="1">
      <c r="A14" s="17"/>
      <c r="B14" s="14"/>
      <c r="C14" s="14"/>
      <c r="D14" s="14"/>
      <c r="E14" s="14"/>
      <c r="F14" s="14"/>
      <c r="G14" s="15" t="s">
        <v>27</v>
      </c>
      <c r="H14" s="14">
        <v>2502</v>
      </c>
      <c r="I14" s="14">
        <v>-6</v>
      </c>
      <c r="J14" s="14">
        <f t="shared" si="0"/>
        <v>2496</v>
      </c>
      <c r="K14" s="14">
        <v>2520</v>
      </c>
      <c r="L14" s="14">
        <f t="shared" si="1"/>
        <v>5016</v>
      </c>
    </row>
    <row r="15" spans="1:12" s="1" customFormat="1" ht="33.75" customHeight="1">
      <c r="A15" s="10" t="s">
        <v>28</v>
      </c>
      <c r="B15" s="11">
        <f>B16</f>
        <v>11557</v>
      </c>
      <c r="C15" s="11">
        <f>C16</f>
        <v>0</v>
      </c>
      <c r="D15" s="11">
        <f>B15+C15</f>
        <v>11557</v>
      </c>
      <c r="E15" s="11">
        <f>E16</f>
        <v>27</v>
      </c>
      <c r="F15" s="11">
        <f>D15+E15</f>
        <v>11584</v>
      </c>
      <c r="G15" s="15" t="s">
        <v>29</v>
      </c>
      <c r="H15" s="14">
        <v>6259</v>
      </c>
      <c r="I15" s="14">
        <v>36</v>
      </c>
      <c r="J15" s="14">
        <f t="shared" si="0"/>
        <v>6295</v>
      </c>
      <c r="K15" s="14">
        <v>2014</v>
      </c>
      <c r="L15" s="14">
        <f t="shared" si="1"/>
        <v>8309</v>
      </c>
    </row>
    <row r="16" spans="1:12" s="1" customFormat="1" ht="33.75" customHeight="1">
      <c r="A16" s="13" t="s">
        <v>30</v>
      </c>
      <c r="B16" s="14">
        <v>11557</v>
      </c>
      <c r="C16" s="14"/>
      <c r="D16" s="14">
        <f>B16+C16</f>
        <v>11557</v>
      </c>
      <c r="E16" s="14">
        <v>27</v>
      </c>
      <c r="F16" s="14">
        <v>11584</v>
      </c>
      <c r="G16" s="15" t="s">
        <v>31</v>
      </c>
      <c r="H16" s="14">
        <v>80044</v>
      </c>
      <c r="I16" s="14">
        <v>2924</v>
      </c>
      <c r="J16" s="14">
        <f t="shared" si="0"/>
        <v>82968</v>
      </c>
      <c r="K16" s="14">
        <v>-18799</v>
      </c>
      <c r="L16" s="14">
        <f t="shared" si="1"/>
        <v>64169</v>
      </c>
    </row>
    <row r="17" spans="1:12" s="1" customFormat="1" ht="33.75" customHeight="1">
      <c r="A17" s="13"/>
      <c r="B17" s="14"/>
      <c r="C17" s="14"/>
      <c r="D17" s="14"/>
      <c r="E17" s="14"/>
      <c r="F17" s="14"/>
      <c r="G17" s="15" t="s">
        <v>32</v>
      </c>
      <c r="H17" s="14">
        <v>10469</v>
      </c>
      <c r="I17" s="14">
        <v>-92</v>
      </c>
      <c r="J17" s="14">
        <f t="shared" si="0"/>
        <v>10377</v>
      </c>
      <c r="K17" s="14">
        <v>-7261</v>
      </c>
      <c r="L17" s="14">
        <f t="shared" si="1"/>
        <v>3116</v>
      </c>
    </row>
    <row r="18" spans="1:12" s="1" customFormat="1" ht="33.75" customHeight="1">
      <c r="A18" s="10" t="s">
        <v>33</v>
      </c>
      <c r="B18" s="11">
        <f>SUM(B19:B21)</f>
        <v>6500</v>
      </c>
      <c r="C18" s="11">
        <f>SUM(C19:C21)</f>
        <v>0</v>
      </c>
      <c r="D18" s="11">
        <f>B18+C18</f>
        <v>6500</v>
      </c>
      <c r="E18" s="11">
        <f>SUM(E19:E21)</f>
        <v>-1726</v>
      </c>
      <c r="F18" s="11">
        <f>D18+E18</f>
        <v>4774</v>
      </c>
      <c r="G18" s="15" t="s">
        <v>34</v>
      </c>
      <c r="H18" s="14">
        <v>1070</v>
      </c>
      <c r="I18" s="14">
        <v>1011</v>
      </c>
      <c r="J18" s="14">
        <f t="shared" si="0"/>
        <v>2081</v>
      </c>
      <c r="K18" s="14">
        <v>-143</v>
      </c>
      <c r="L18" s="14">
        <f t="shared" si="1"/>
        <v>1938</v>
      </c>
    </row>
    <row r="19" spans="1:12" s="1" customFormat="1" ht="33.75" customHeight="1">
      <c r="A19" s="13" t="s">
        <v>35</v>
      </c>
      <c r="B19" s="14"/>
      <c r="C19" s="14"/>
      <c r="D19" s="14"/>
      <c r="E19" s="16">
        <v>3875</v>
      </c>
      <c r="F19" s="16">
        <f>D19+E19</f>
        <v>3875</v>
      </c>
      <c r="G19" s="15" t="s">
        <v>36</v>
      </c>
      <c r="H19" s="14">
        <v>2355</v>
      </c>
      <c r="I19" s="14">
        <v>-4</v>
      </c>
      <c r="J19" s="14">
        <f t="shared" si="0"/>
        <v>2351</v>
      </c>
      <c r="K19" s="14">
        <v>-1441</v>
      </c>
      <c r="L19" s="14">
        <f t="shared" si="1"/>
        <v>910</v>
      </c>
    </row>
    <row r="20" spans="1:12" s="1" customFormat="1" ht="33.75" customHeight="1">
      <c r="A20" s="13" t="s">
        <v>37</v>
      </c>
      <c r="B20" s="14">
        <v>6500</v>
      </c>
      <c r="C20" s="14"/>
      <c r="D20" s="14">
        <f>B20+C20</f>
        <v>6500</v>
      </c>
      <c r="E20" s="14">
        <v>-5601</v>
      </c>
      <c r="F20" s="14">
        <f>D20+E20</f>
        <v>899</v>
      </c>
      <c r="G20" s="15" t="s">
        <v>38</v>
      </c>
      <c r="H20" s="14">
        <v>22</v>
      </c>
      <c r="I20" s="14"/>
      <c r="J20" s="14">
        <f t="shared" si="0"/>
        <v>22</v>
      </c>
      <c r="K20" s="14">
        <v>-13</v>
      </c>
      <c r="L20" s="14">
        <f t="shared" si="1"/>
        <v>9</v>
      </c>
    </row>
    <row r="21" spans="1:12" s="1" customFormat="1" ht="33.75" customHeight="1">
      <c r="A21" s="13" t="s">
        <v>39</v>
      </c>
      <c r="B21" s="14"/>
      <c r="C21" s="14"/>
      <c r="D21" s="14"/>
      <c r="E21" s="14"/>
      <c r="F21" s="14"/>
      <c r="G21" s="15" t="s">
        <v>40</v>
      </c>
      <c r="H21" s="14">
        <v>5564</v>
      </c>
      <c r="I21" s="14">
        <v>-96</v>
      </c>
      <c r="J21" s="14">
        <f t="shared" si="0"/>
        <v>5468</v>
      </c>
      <c r="K21" s="14">
        <v>5046</v>
      </c>
      <c r="L21" s="14">
        <f t="shared" si="1"/>
        <v>10514</v>
      </c>
    </row>
    <row r="22" spans="1:12" s="1" customFormat="1" ht="33.75" customHeight="1">
      <c r="A22" s="18"/>
      <c r="B22" s="14"/>
      <c r="C22" s="14"/>
      <c r="D22" s="14"/>
      <c r="E22" s="14"/>
      <c r="F22" s="14"/>
      <c r="G22" s="15" t="s">
        <v>41</v>
      </c>
      <c r="H22" s="14">
        <v>759</v>
      </c>
      <c r="I22" s="14">
        <v>7653</v>
      </c>
      <c r="J22" s="14">
        <f t="shared" si="0"/>
        <v>8412</v>
      </c>
      <c r="K22" s="14">
        <v>-1615</v>
      </c>
      <c r="L22" s="14">
        <f t="shared" si="1"/>
        <v>6797</v>
      </c>
    </row>
    <row r="23" spans="1:12" s="1" customFormat="1" ht="33.75" customHeight="1">
      <c r="A23" s="10" t="s">
        <v>42</v>
      </c>
      <c r="B23" s="11">
        <f>SUM(B24:B25)</f>
        <v>10000</v>
      </c>
      <c r="C23" s="11">
        <f>SUM(C24:C25)</f>
        <v>5052</v>
      </c>
      <c r="D23" s="11">
        <f>B23+C23</f>
        <v>15052</v>
      </c>
      <c r="E23" s="11">
        <f>SUM(E24:E25)</f>
        <v>-4193</v>
      </c>
      <c r="F23" s="11">
        <f>D23+E23</f>
        <v>10859</v>
      </c>
      <c r="G23" s="15" t="s">
        <v>43</v>
      </c>
      <c r="H23" s="14">
        <v>487</v>
      </c>
      <c r="I23" s="14"/>
      <c r="J23" s="14">
        <f t="shared" si="0"/>
        <v>487</v>
      </c>
      <c r="K23" s="14">
        <v>-1</v>
      </c>
      <c r="L23" s="14">
        <f t="shared" si="1"/>
        <v>486</v>
      </c>
    </row>
    <row r="24" spans="1:12" s="1" customFormat="1" ht="33.75" customHeight="1">
      <c r="A24" s="13" t="s">
        <v>44</v>
      </c>
      <c r="B24" s="14">
        <v>10000</v>
      </c>
      <c r="C24" s="14"/>
      <c r="D24" s="14">
        <f>B24+C24</f>
        <v>10000</v>
      </c>
      <c r="E24" s="14">
        <v>-4193</v>
      </c>
      <c r="F24" s="14">
        <f>D24+E24</f>
        <v>5807</v>
      </c>
      <c r="G24" s="15" t="s">
        <v>45</v>
      </c>
      <c r="H24" s="14">
        <v>2225</v>
      </c>
      <c r="I24" s="14">
        <v>46</v>
      </c>
      <c r="J24" s="14">
        <f t="shared" si="0"/>
        <v>2271</v>
      </c>
      <c r="K24" s="14">
        <v>-495</v>
      </c>
      <c r="L24" s="14">
        <f t="shared" si="1"/>
        <v>1776</v>
      </c>
    </row>
    <row r="25" spans="1:12" s="1" customFormat="1" ht="33.75" customHeight="1">
      <c r="A25" s="13" t="s">
        <v>46</v>
      </c>
      <c r="B25" s="14"/>
      <c r="C25" s="14">
        <v>5052</v>
      </c>
      <c r="D25" s="14">
        <f>B25+C25</f>
        <v>5052</v>
      </c>
      <c r="E25" s="14"/>
      <c r="F25" s="14">
        <f>D25+E25</f>
        <v>5052</v>
      </c>
      <c r="G25" s="15" t="s">
        <v>47</v>
      </c>
      <c r="H25" s="14">
        <v>1000</v>
      </c>
      <c r="I25" s="14"/>
      <c r="J25" s="14">
        <f t="shared" si="0"/>
        <v>1000</v>
      </c>
      <c r="K25" s="14">
        <v>-1000</v>
      </c>
      <c r="L25" s="14">
        <f t="shared" si="1"/>
        <v>0</v>
      </c>
    </row>
    <row r="26" spans="1:12" s="1" customFormat="1" ht="33.75" customHeight="1">
      <c r="A26" s="13"/>
      <c r="B26" s="14"/>
      <c r="C26" s="14"/>
      <c r="D26" s="14"/>
      <c r="E26" s="14"/>
      <c r="F26" s="14"/>
      <c r="G26" s="15" t="s">
        <v>48</v>
      </c>
      <c r="H26" s="14">
        <v>10</v>
      </c>
      <c r="I26" s="14"/>
      <c r="J26" s="14">
        <f t="shared" si="0"/>
        <v>10</v>
      </c>
      <c r="K26" s="14">
        <v>0</v>
      </c>
      <c r="L26" s="14">
        <f t="shared" si="1"/>
        <v>10</v>
      </c>
    </row>
    <row r="27" spans="1:12" s="1" customFormat="1" ht="39.75" customHeight="1">
      <c r="A27" s="10" t="s">
        <v>49</v>
      </c>
      <c r="B27" s="11"/>
      <c r="C27" s="11">
        <v>4481</v>
      </c>
      <c r="D27" s="11">
        <f>B27+C27</f>
        <v>4481</v>
      </c>
      <c r="E27" s="11">
        <v>6734</v>
      </c>
      <c r="F27" s="11">
        <f>D27+E27</f>
        <v>11215</v>
      </c>
      <c r="G27" s="15" t="s">
        <v>50</v>
      </c>
      <c r="H27" s="14">
        <v>1607</v>
      </c>
      <c r="I27" s="14"/>
      <c r="J27" s="14">
        <f t="shared" si="0"/>
        <v>1607</v>
      </c>
      <c r="K27" s="14">
        <v>72</v>
      </c>
      <c r="L27" s="14">
        <f t="shared" si="1"/>
        <v>1679</v>
      </c>
    </row>
    <row r="28" spans="1:12" s="1" customFormat="1" ht="39.75" customHeight="1">
      <c r="A28" s="19"/>
      <c r="B28" s="20"/>
      <c r="C28" s="20"/>
      <c r="D28" s="14"/>
      <c r="E28" s="20"/>
      <c r="F28" s="20"/>
      <c r="G28" s="15" t="s">
        <v>51</v>
      </c>
      <c r="H28" s="14">
        <v>897</v>
      </c>
      <c r="I28" s="14"/>
      <c r="J28" s="14">
        <f t="shared" si="0"/>
        <v>897</v>
      </c>
      <c r="K28" s="14">
        <v>-792</v>
      </c>
      <c r="L28" s="14">
        <f t="shared" si="1"/>
        <v>105</v>
      </c>
    </row>
    <row r="29" spans="1:12" s="1" customFormat="1" ht="39.75" customHeight="1">
      <c r="A29" s="19"/>
      <c r="B29" s="20"/>
      <c r="C29" s="20"/>
      <c r="D29" s="14"/>
      <c r="E29" s="20"/>
      <c r="F29" s="20"/>
      <c r="G29" s="21" t="s">
        <v>52</v>
      </c>
      <c r="H29" s="11">
        <f>SUM(H30:H31)</f>
        <v>6521</v>
      </c>
      <c r="I29" s="11">
        <f>SUM(I30:I31)</f>
        <v>0</v>
      </c>
      <c r="J29" s="11">
        <f t="shared" si="0"/>
        <v>6521</v>
      </c>
      <c r="K29" s="11">
        <f>SUM(K30:K32)</f>
        <v>20363</v>
      </c>
      <c r="L29" s="11">
        <f>K29+J29</f>
        <v>26884</v>
      </c>
    </row>
    <row r="30" spans="1:12" s="1" customFormat="1" ht="39.75" customHeight="1">
      <c r="A30" s="19"/>
      <c r="B30" s="20"/>
      <c r="C30" s="20"/>
      <c r="D30" s="14"/>
      <c r="E30" s="20"/>
      <c r="F30" s="20"/>
      <c r="G30" s="22" t="s">
        <v>53</v>
      </c>
      <c r="H30" s="14">
        <v>1468</v>
      </c>
      <c r="I30" s="14"/>
      <c r="J30" s="14">
        <f t="shared" si="0"/>
        <v>1468</v>
      </c>
      <c r="K30" s="14">
        <v>3654</v>
      </c>
      <c r="L30" s="16">
        <f t="shared" si="1"/>
        <v>5122</v>
      </c>
    </row>
    <row r="31" spans="1:12" s="1" customFormat="1" ht="39.75" customHeight="1">
      <c r="A31" s="19"/>
      <c r="B31" s="20"/>
      <c r="C31" s="20"/>
      <c r="D31" s="14"/>
      <c r="E31" s="20"/>
      <c r="F31" s="20"/>
      <c r="G31" s="15" t="s">
        <v>54</v>
      </c>
      <c r="H31" s="14">
        <v>5053</v>
      </c>
      <c r="I31" s="26"/>
      <c r="J31" s="14">
        <f t="shared" si="0"/>
        <v>5053</v>
      </c>
      <c r="K31" s="26">
        <v>-1</v>
      </c>
      <c r="L31" s="14">
        <f t="shared" si="1"/>
        <v>5052</v>
      </c>
    </row>
    <row r="32" spans="1:12" s="1" customFormat="1" ht="39.75" customHeight="1">
      <c r="A32" s="19"/>
      <c r="B32" s="20"/>
      <c r="C32" s="20"/>
      <c r="D32" s="14"/>
      <c r="E32" s="20"/>
      <c r="F32" s="20"/>
      <c r="G32" s="15" t="s">
        <v>55</v>
      </c>
      <c r="H32" s="14">
        <v>0</v>
      </c>
      <c r="I32" s="26"/>
      <c r="J32" s="14">
        <v>0</v>
      </c>
      <c r="K32" s="16">
        <v>16710</v>
      </c>
      <c r="L32" s="16">
        <f t="shared" si="1"/>
        <v>16710</v>
      </c>
    </row>
    <row r="33" spans="1:12" s="1" customFormat="1" ht="39.75" customHeight="1">
      <c r="A33" s="19"/>
      <c r="B33" s="20"/>
      <c r="C33" s="20"/>
      <c r="D33" s="14"/>
      <c r="E33" s="20"/>
      <c r="F33" s="20"/>
      <c r="G33" s="23" t="s">
        <v>56</v>
      </c>
      <c r="H33" s="11">
        <f>H29+H5</f>
        <v>376589</v>
      </c>
      <c r="I33" s="11">
        <f>I29+I5</f>
        <v>9533</v>
      </c>
      <c r="J33" s="11">
        <f>I33+H33</f>
        <v>386122</v>
      </c>
      <c r="K33" s="11">
        <f>K29+K5</f>
        <v>-12396</v>
      </c>
      <c r="L33" s="11">
        <f>K33+J33</f>
        <v>373726</v>
      </c>
    </row>
    <row r="34" spans="1:12" s="1" customFormat="1" ht="39.75" customHeight="1">
      <c r="A34" s="19"/>
      <c r="B34" s="20"/>
      <c r="C34" s="20"/>
      <c r="D34" s="14"/>
      <c r="E34" s="20"/>
      <c r="F34" s="20"/>
      <c r="G34" s="12" t="s">
        <v>57</v>
      </c>
      <c r="H34" s="14"/>
      <c r="I34" s="11"/>
      <c r="J34" s="11"/>
      <c r="K34" s="27">
        <v>15974</v>
      </c>
      <c r="L34" s="27">
        <f>H34+I34+K34</f>
        <v>15974</v>
      </c>
    </row>
    <row r="35" spans="1:12" s="1" customFormat="1" ht="33.75" customHeight="1">
      <c r="A35" s="24" t="s">
        <v>58</v>
      </c>
      <c r="B35" s="11">
        <f>B5+B9</f>
        <v>376589</v>
      </c>
      <c r="C35" s="11">
        <f>C5+C9</f>
        <v>9533</v>
      </c>
      <c r="D35" s="11">
        <f>D5+D9</f>
        <v>386122</v>
      </c>
      <c r="E35" s="11">
        <f>E5+E9</f>
        <v>3578</v>
      </c>
      <c r="F35" s="11">
        <f>F5+F9</f>
        <v>389700</v>
      </c>
      <c r="G35" s="23" t="s">
        <v>59</v>
      </c>
      <c r="H35" s="11">
        <f>H34+H33</f>
        <v>376589</v>
      </c>
      <c r="I35" s="11">
        <f>I34+I33</f>
        <v>9533</v>
      </c>
      <c r="J35" s="11">
        <f>I35+H35</f>
        <v>386122</v>
      </c>
      <c r="K35" s="11">
        <f>K34+K33</f>
        <v>3578</v>
      </c>
      <c r="L35" s="11">
        <f>L33+L34</f>
        <v>389700</v>
      </c>
    </row>
    <row r="38" ht="33.75" customHeight="1">
      <c r="J38" s="4" t="s">
        <v>60</v>
      </c>
    </row>
  </sheetData>
  <sheetProtection/>
  <mergeCells count="1">
    <mergeCell ref="A2:L2"/>
  </mergeCells>
  <printOptions horizontalCentered="1"/>
  <pageMargins left="0.5944444444444444" right="0" top="0.39305555555555555" bottom="0.39305555555555555" header="0.5076388888888889" footer="0.19652777777777777"/>
  <pageSetup fitToHeight="0" fitToWidth="1"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谢燕穗</cp:lastModifiedBy>
  <cp:lastPrinted>2021-12-14T09:04:12Z</cp:lastPrinted>
  <dcterms:created xsi:type="dcterms:W3CDTF">2019-12-16T14:10:33Z</dcterms:created>
  <dcterms:modified xsi:type="dcterms:W3CDTF">2022-01-18T08:04:17Z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