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翁源县2021年一般公共预算调整预算项目明细表" sheetId="3" r:id="rId1"/>
  </sheets>
  <definedNames>
    <definedName name="_xlnm._FilterDatabase" localSheetId="0" hidden="1">翁源县2021年一般公共预算调整预算项目明细表!$A$1:$G$463</definedName>
    <definedName name="_xlnm.Print_Area" localSheetId="0">翁源县2021年一般公共预算调整预算项目明细表!$B:$G</definedName>
    <definedName name="_xlnm.Print_Titles" localSheetId="0">翁源县2021年一般公共预算调整预算项目明细表!$4:$5</definedName>
  </definedNames>
  <calcPr calcId="144525"/>
</workbook>
</file>

<file path=xl/sharedStrings.xml><?xml version="1.0" encoding="utf-8"?>
<sst xmlns="http://schemas.openxmlformats.org/spreadsheetml/2006/main" count="1129" uniqueCount="312">
  <si>
    <t>附件5</t>
  </si>
  <si>
    <t>附件6</t>
  </si>
  <si>
    <t>翁源县2021年一般公共预算调整预算项目明细表</t>
  </si>
  <si>
    <t>单位:万元</t>
  </si>
  <si>
    <t>序号</t>
  </si>
  <si>
    <t>预算单位</t>
  </si>
  <si>
    <t xml:space="preserve">项目名称 </t>
  </si>
  <si>
    <t>功能分类</t>
  </si>
  <si>
    <t>调整预算数</t>
  </si>
  <si>
    <t>备注</t>
  </si>
  <si>
    <t>代码</t>
  </si>
  <si>
    <t>科目名称</t>
  </si>
  <si>
    <t>一般公共预算支出合计</t>
  </si>
  <si>
    <t>一般公共服务支出</t>
  </si>
  <si>
    <t>人大事务</t>
  </si>
  <si>
    <t>各相关单位</t>
  </si>
  <si>
    <t>行政及参公在职人员工资附加性支出</t>
  </si>
  <si>
    <t>行政运行</t>
  </si>
  <si>
    <t>2020年“三个争先”“五个竞赛”绩效考核奖励金及计提部分</t>
  </si>
  <si>
    <t>公益一类事业单位及机关工勤人员2020年绩效及计提部分</t>
  </si>
  <si>
    <t>事业运行</t>
  </si>
  <si>
    <t>翁源县人大常委会办公室</t>
  </si>
  <si>
    <t>基层党组织规范化建设工作经费</t>
  </si>
  <si>
    <t>其他人大事务支出</t>
  </si>
  <si>
    <t>政协事务</t>
  </si>
  <si>
    <t>政府办公厅（室）及相关机构事务</t>
  </si>
  <si>
    <t>行政及参公新增在职人员工资及津补贴</t>
  </si>
  <si>
    <t>事业编制在职人员工资附加性支出</t>
  </si>
  <si>
    <t>公益一类事业单位及机关工勤人员2019年绩效</t>
  </si>
  <si>
    <t>事业编制新增在职人员工资及津补贴</t>
  </si>
  <si>
    <t>翁源县新江镇人民政府</t>
  </si>
  <si>
    <t>西气东送工作经费</t>
  </si>
  <si>
    <t>其他政府办公厅（室）及相关机构事务支出</t>
  </si>
  <si>
    <t>发展与改革事务</t>
  </si>
  <si>
    <t>统计信息事务</t>
  </si>
  <si>
    <t>行政及参公、事业编制在职人员工资附加性支出</t>
  </si>
  <si>
    <t>信息事务</t>
  </si>
  <si>
    <t>财政事务</t>
  </si>
  <si>
    <t>税收事务</t>
  </si>
  <si>
    <t>财政局代编</t>
  </si>
  <si>
    <t>税收征费</t>
  </si>
  <si>
    <t>国家税务总局翁源县税务局</t>
  </si>
  <si>
    <t>审计事务</t>
  </si>
  <si>
    <t>纪检监察事务</t>
  </si>
  <si>
    <t>商贸事务</t>
  </si>
  <si>
    <t>港澳台事务</t>
  </si>
  <si>
    <t>档案事务</t>
  </si>
  <si>
    <t>档案馆</t>
  </si>
  <si>
    <t>民主党派及工商联事务</t>
  </si>
  <si>
    <t>群众团体事务</t>
  </si>
  <si>
    <t>党委办公厅（室）及相关机构事务</t>
  </si>
  <si>
    <t>机关服务</t>
  </si>
  <si>
    <t>组织事务</t>
  </si>
  <si>
    <t>中共翁源县委组织部</t>
  </si>
  <si>
    <t>“两新”组织启动经费</t>
  </si>
  <si>
    <t>其他组织事务支出</t>
  </si>
  <si>
    <t>春节前走访慰问全脱产驻村干部经费</t>
  </si>
  <si>
    <t>其他专项经费调整科目</t>
  </si>
  <si>
    <t>宣传事务</t>
  </si>
  <si>
    <t>统战事务</t>
  </si>
  <si>
    <t>对外联络事务</t>
  </si>
  <si>
    <t>其他共产党事务支出</t>
  </si>
  <si>
    <t>翁源县委政法委员会</t>
  </si>
  <si>
    <t>县委政法委电子政务内网建设资金</t>
  </si>
  <si>
    <t>政府运转经费科目调整</t>
  </si>
  <si>
    <t>市场监督管理事务</t>
  </si>
  <si>
    <t>其他一般公共服务支出</t>
  </si>
  <si>
    <t>翁源县公共资产管理中心</t>
  </si>
  <si>
    <t>翁源县龙腾城市建设投资经营有限公司增加注册资金</t>
  </si>
  <si>
    <t>翁源惠源扶贫开发投资有限公司注册资金</t>
  </si>
  <si>
    <t>中共翁源县委老干部局</t>
  </si>
  <si>
    <t>门球场升级扩建工作项目</t>
  </si>
  <si>
    <t>中国人民银行翁源县支行</t>
  </si>
  <si>
    <t>支持地方经济金融发展专项资金</t>
  </si>
  <si>
    <t>翁源县工业和信息局</t>
  </si>
  <si>
    <t>招商引资工作经费</t>
  </si>
  <si>
    <t>政府部门运转经费</t>
  </si>
  <si>
    <t>其他专项经费</t>
  </si>
  <si>
    <t>绩效奖补和嘉奖奖金</t>
  </si>
  <si>
    <t>预留人员工资调动等支出</t>
  </si>
  <si>
    <t>公共安全支出</t>
  </si>
  <si>
    <t>武装警察部队</t>
  </si>
  <si>
    <t>公安</t>
  </si>
  <si>
    <t>翁源县公安局</t>
  </si>
  <si>
    <t>翁源县看守所“智慧磐石”工程款</t>
  </si>
  <si>
    <t>信息化建设</t>
  </si>
  <si>
    <t>检察</t>
  </si>
  <si>
    <t>法院</t>
  </si>
  <si>
    <t>司法</t>
  </si>
  <si>
    <t>其他公共安全支出</t>
  </si>
  <si>
    <t>翁源县中共政法委员会</t>
  </si>
  <si>
    <t>全县政法队伍教育整顿工作经费</t>
  </si>
  <si>
    <t>未成年人帮护经费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</si>
  <si>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</si>
  <si>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</si>
  <si>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</si>
  <si>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</si>
  <si>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</si>
  <si>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</si>
  <si>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翁源县实验小学建设项目</t>
  </si>
  <si>
    <t>年初预算与翁源县县域公共设施建设项目金额调换</t>
  </si>
  <si>
    <t>初中教育</t>
  </si>
  <si>
    <t>高中教育</t>
  </si>
  <si>
    <t>翁源县教育局</t>
  </si>
  <si>
    <t>2021年春季建档立卡贫困学生生活费及免学费补助资金</t>
  </si>
  <si>
    <t>其他普通教育支出</t>
  </si>
  <si>
    <t>2020年秋季县政府购买学前教育公办学位经费</t>
  </si>
  <si>
    <t>职业教育</t>
  </si>
  <si>
    <t>中等职业教育</t>
  </si>
  <si>
    <t>翁源县人力资源和社会保障局</t>
  </si>
  <si>
    <t>2021年春季建档立卡贫困家庭在读技工院校学生生活费补助</t>
  </si>
  <si>
    <t>技校教育</t>
  </si>
  <si>
    <t>其他职业教育支出</t>
  </si>
  <si>
    <t>特殊教育</t>
  </si>
  <si>
    <t>特数学校教育</t>
  </si>
  <si>
    <t>进修及培训</t>
  </si>
  <si>
    <t>干部教育</t>
  </si>
  <si>
    <t>教育费附加安排的支出</t>
  </si>
  <si>
    <t>其他教育费附加安排的支出</t>
  </si>
  <si>
    <t>科学技术支出</t>
  </si>
  <si>
    <t>科学技术普及</t>
  </si>
  <si>
    <t>机构运行</t>
  </si>
  <si>
    <t>其他科学技术支出</t>
  </si>
  <si>
    <t>广东省（韶关）粤台农业合作试验区翁源核心区管理委员会</t>
  </si>
  <si>
    <t>广东省农业科学院专家翁源工作站工作经费</t>
  </si>
  <si>
    <t>文化旅游体育与传媒支出</t>
  </si>
  <si>
    <t>文化和旅游</t>
  </si>
  <si>
    <t>翁源县文化广电旅游体育局</t>
  </si>
  <si>
    <t>工作经费</t>
  </si>
  <si>
    <t>县城风度书房项目建设资金</t>
  </si>
  <si>
    <t>图书馆</t>
  </si>
  <si>
    <t>文化展示及纪念机构</t>
  </si>
  <si>
    <t>其他文化和旅游支出</t>
  </si>
  <si>
    <t>翁源县广播电视台</t>
  </si>
  <si>
    <t>融媒体中心官方媒体宣传推介工作经费</t>
  </si>
  <si>
    <t>翁源县档案馆和行政服务中心项目</t>
  </si>
  <si>
    <t>举办翁源县庆祝建党一百周年合唱大赛</t>
  </si>
  <si>
    <t>文物</t>
  </si>
  <si>
    <t>博物馆</t>
  </si>
  <si>
    <t>体育</t>
  </si>
  <si>
    <t>韶关市第十六届青少年运动会训练和参赛经费</t>
  </si>
  <si>
    <t>体育竞赛</t>
  </si>
  <si>
    <t>新闻出版电影</t>
  </si>
  <si>
    <t>中共翁源县委宣传部</t>
  </si>
  <si>
    <t>2020年农村电影公益放映和社区广场电影放映经费</t>
  </si>
  <si>
    <t>电影</t>
  </si>
  <si>
    <t>广播电视</t>
  </si>
  <si>
    <t>广播电视事务</t>
  </si>
  <si>
    <t>县融媒体中心办公楼装修经费</t>
  </si>
  <si>
    <t>其他广播电视支出</t>
  </si>
  <si>
    <t>社会保障和就业支出</t>
  </si>
  <si>
    <t>人力资源和社会保障管理事务</t>
  </si>
  <si>
    <t>社保政策宣传及日常工作经费支出</t>
  </si>
  <si>
    <t>社会保险业务管理事务</t>
  </si>
  <si>
    <t>民政管理事务</t>
  </si>
  <si>
    <t>其他民政管理事务支出</t>
  </si>
  <si>
    <t>翁源县民政局</t>
  </si>
  <si>
    <t>公益性骨灰楼“以奖代补”资金</t>
  </si>
  <si>
    <t>行政事业单位养老支出</t>
  </si>
  <si>
    <t>翁源县财政局</t>
  </si>
  <si>
    <t>申请补发离休人员工资补贴费用</t>
  </si>
  <si>
    <t>行政单位离退休</t>
  </si>
  <si>
    <t>全县各单位</t>
  </si>
  <si>
    <t>2020年行政（含参公）离退休人员春节慰问金</t>
  </si>
  <si>
    <t>翁源县供销合作社联合社</t>
  </si>
  <si>
    <t>离休干部工资</t>
  </si>
  <si>
    <t>行政新增退休人员退休费及各项补贴</t>
  </si>
  <si>
    <t>事业单位离退休</t>
  </si>
  <si>
    <t>2020年事业（公益一类）离退休人员春节慰问金</t>
  </si>
  <si>
    <t>事业新增退休人员退休费及各项补贴</t>
  </si>
  <si>
    <t>行政及参公、事业编制在职人员工资附加性支出（养老保险）</t>
  </si>
  <si>
    <t>机关事业单位基本养老保险缴费支出</t>
  </si>
  <si>
    <t>行政及参公、事业编制在职人员工资附加性支出（职业年金）</t>
  </si>
  <si>
    <t>机关事业单位职业年金缴费支出</t>
  </si>
  <si>
    <t>就业补助</t>
  </si>
  <si>
    <t>2020年优秀返乡创业先进个人和吸纳返乡人员就业优秀企业奖励金</t>
  </si>
  <si>
    <t>其他就业补助支出</t>
  </si>
  <si>
    <t>残疾人事业</t>
  </si>
  <si>
    <t>其他残疾人事业支出</t>
  </si>
  <si>
    <t>财政对其他社会保险基金的补助</t>
  </si>
  <si>
    <t>事业编制在职人员工资附加性支出（其他社会保障缴费）</t>
  </si>
  <si>
    <t>财政对工伤保险基金的补助</t>
  </si>
  <si>
    <t>行政及参公、事业编制在职人员工资附加性支出（其他社会保障缴费）</t>
  </si>
  <si>
    <t>其他财政对社会保障基金的补助</t>
  </si>
  <si>
    <t>退役军人管理事务</t>
  </si>
  <si>
    <t>翁源县退役军人事务局</t>
  </si>
  <si>
    <t>122团退伍兵困难补助</t>
  </si>
  <si>
    <t>拥军优属</t>
  </si>
  <si>
    <t>2020年随军未就业家属生活补助资金</t>
  </si>
  <si>
    <t>退役士兵社保接续资金</t>
  </si>
  <si>
    <t>其他退役军人事务管理支出</t>
  </si>
  <si>
    <t>卫生健康支出</t>
  </si>
  <si>
    <t>卫生健康管理事务</t>
  </si>
  <si>
    <t>其他卫生健康管理事务支出</t>
  </si>
  <si>
    <t>基层医疗卫生机构</t>
  </si>
  <si>
    <t>翁源县卫生健康局</t>
  </si>
  <si>
    <t>120急救指挥中心系统设备扩容费</t>
  </si>
  <si>
    <t>其他基层医疗卫生机构</t>
  </si>
  <si>
    <t>公共卫生</t>
  </si>
  <si>
    <t>翁源县疾病预防控制中心</t>
  </si>
  <si>
    <t>预防接种安全体系能力建设项目县级配套经费</t>
  </si>
  <si>
    <t>疾病预防控制机构</t>
  </si>
  <si>
    <t>卫生监督机构</t>
  </si>
  <si>
    <t>妇幼保健机构</t>
  </si>
  <si>
    <t>应急救治机构</t>
  </si>
  <si>
    <t>其他专业公共卫生机构</t>
  </si>
  <si>
    <t>其他公共卫生支出</t>
  </si>
  <si>
    <t>计划生育事务</t>
  </si>
  <si>
    <t>2021年村（社区）计生督导员补贴等经费</t>
  </si>
  <si>
    <t>其他计划生育事务支出</t>
  </si>
  <si>
    <t>行政事业单位医疗</t>
  </si>
  <si>
    <t>行政及参公、事业编制在职人员工资附加性支出（医疗保险）</t>
  </si>
  <si>
    <t>行政单位医疗</t>
  </si>
  <si>
    <t>行政及参公在职人员工资附加性支出（公务员医疗补助）</t>
  </si>
  <si>
    <t>公务员医疗补助</t>
  </si>
  <si>
    <t>医疗保障管理事务</t>
  </si>
  <si>
    <t>医疗保障政策管理</t>
  </si>
  <si>
    <t>节能环保支出</t>
  </si>
  <si>
    <t>环境保护管理事务</t>
  </si>
  <si>
    <t>其他环境监测与监察支出</t>
  </si>
  <si>
    <t>污染防治</t>
  </si>
  <si>
    <t>重金属污染农田改变种植结构与生态修复治理项目技术服务费</t>
  </si>
  <si>
    <t>土壤</t>
  </si>
  <si>
    <t>翁源县环境保护局</t>
  </si>
  <si>
    <t>翁源县100个工业固体废物堆存现场排查项目资金</t>
  </si>
  <si>
    <t>其他污染防治支出</t>
  </si>
  <si>
    <t>自然生态保护</t>
  </si>
  <si>
    <t>新江村农村综合整治工程</t>
  </si>
  <si>
    <t>其他自然生态保护支出</t>
  </si>
  <si>
    <t>社会建设专项资金</t>
  </si>
  <si>
    <t>民政局</t>
  </si>
  <si>
    <t>城乡社区支出</t>
  </si>
  <si>
    <t>城乡社区管理事务</t>
  </si>
  <si>
    <t>翁源县住房和城乡建设管理局</t>
  </si>
  <si>
    <t>购买执法巡逻车经费</t>
  </si>
  <si>
    <t>城管执法</t>
  </si>
  <si>
    <t>其他城乡社区管理事务支出</t>
  </si>
  <si>
    <t>城乡社区规划与管理</t>
  </si>
  <si>
    <t>城乡社区公共设施</t>
  </si>
  <si>
    <t>翁源县县域公共设施工程</t>
  </si>
  <si>
    <t>其他城乡社区公共设施支出</t>
  </si>
  <si>
    <t>年初预算与翁源县实验小学建设项目金额调换</t>
  </si>
  <si>
    <t>城乡社区环境卫生</t>
  </si>
  <si>
    <t>增加消防绿化公厕等公共用水费用</t>
  </si>
  <si>
    <t>其他城乡社区支出</t>
  </si>
  <si>
    <t>翁源县龙仙镇四栋“两违”建筑拆除项目经费</t>
  </si>
  <si>
    <t>民主村合昌村小组</t>
  </si>
  <si>
    <t>翁源县打击“两违”外包服务项目资金</t>
  </si>
  <si>
    <t>农林水支出</t>
  </si>
  <si>
    <t>农业农村</t>
  </si>
  <si>
    <t>翁源县农业农村局</t>
  </si>
  <si>
    <t>县乡村振兴服务中心新办公用房装修资金</t>
  </si>
  <si>
    <t>翁源县农业技术推广办公室</t>
  </si>
  <si>
    <t>三华李九仙桃研究院专项工作经费</t>
  </si>
  <si>
    <t>科技转化与推广服务</t>
  </si>
  <si>
    <t>翁源县兰花扶持发展经费</t>
  </si>
  <si>
    <t>农业生产发展</t>
  </si>
  <si>
    <t>龙仙镇人民政府</t>
  </si>
  <si>
    <t>养殖场关闭补偿</t>
  </si>
  <si>
    <t>其他农业支出</t>
  </si>
  <si>
    <t>邱统礼</t>
  </si>
  <si>
    <t>农科所工作经费</t>
  </si>
  <si>
    <t>林业和草原</t>
  </si>
  <si>
    <t>事业机构</t>
  </si>
  <si>
    <t>自然保护区等管理</t>
  </si>
  <si>
    <t>国家公园</t>
  </si>
  <si>
    <t>水利</t>
  </si>
  <si>
    <t>水利工程运行与维护</t>
  </si>
  <si>
    <t>农村水利</t>
  </si>
  <si>
    <t>其他水利支出</t>
  </si>
  <si>
    <t>扶贫</t>
  </si>
  <si>
    <t>扶贫事业机构</t>
  </si>
  <si>
    <t>农村综合改革</t>
  </si>
  <si>
    <t>2021年离任村支书、主任一次性离任补助</t>
  </si>
  <si>
    <t>对村民委员会和村党支部的补助</t>
  </si>
  <si>
    <t>农村集体产权制度改革</t>
  </si>
  <si>
    <t>其他农村综合改革支出</t>
  </si>
  <si>
    <t>其他农林水支出</t>
  </si>
  <si>
    <t>翁源县自然资源局</t>
  </si>
  <si>
    <t>拆旧复垦支出</t>
  </si>
  <si>
    <t>交通运输支出</t>
  </si>
  <si>
    <t>公路水路运输</t>
  </si>
  <si>
    <t>公路养护</t>
  </si>
  <si>
    <t>资源勘探工业信息等支出</t>
  </si>
  <si>
    <t>工业和信息产业监管</t>
  </si>
  <si>
    <t>支持中小企业发展和管理支出</t>
  </si>
  <si>
    <t>2019年翁源县电子商务发展扶持项目资金</t>
  </si>
  <si>
    <t>其他支持中小企业发展和管理支出</t>
  </si>
  <si>
    <t>企业政策奖励资金</t>
  </si>
  <si>
    <t>商业服务业等支出</t>
  </si>
  <si>
    <t>商业流通事务</t>
  </si>
  <si>
    <t>其他商业服务业等支出</t>
  </si>
  <si>
    <t>购买空气净化器</t>
  </si>
  <si>
    <t>自然资源海洋气象等支出</t>
  </si>
  <si>
    <t>自然资源事务</t>
  </si>
  <si>
    <t>气象事务</t>
  </si>
  <si>
    <t>气象事业机构</t>
  </si>
  <si>
    <t>住房保障支出</t>
  </si>
  <si>
    <t>住房改革支出</t>
  </si>
  <si>
    <t>行政及参公、事业编制在职人员工资附加性支出（住房公积金）</t>
  </si>
  <si>
    <t>住房公积金</t>
  </si>
  <si>
    <t>灾害防治及应急管理支出</t>
  </si>
  <si>
    <t>应急管理事务</t>
  </si>
  <si>
    <t>安全监管</t>
  </si>
  <si>
    <t>翁源县应急管理局</t>
  </si>
  <si>
    <t>招聘综合性应急救援队伍专职人员及队伍装备经费</t>
  </si>
  <si>
    <t>应急救援</t>
  </si>
  <si>
    <t>消防事务</t>
  </si>
  <si>
    <t>城北社区消防设施建设专项资金</t>
  </si>
  <si>
    <t>其他消防事务支出</t>
  </si>
  <si>
    <t>江尾镇人民政府</t>
  </si>
  <si>
    <t>江尾镇江尾社区消防设施建设资金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</si>
</sst>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#,##0.00_ "/>
  </numFmts>
  <fonts count="34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楷体"/>
      <charset val="134"/>
    </font>
    <font>
      <b/>
      <sz val="16"/>
      <name val="方正小标宋简体"/>
      <charset val="134"/>
    </font>
    <font>
      <b/>
      <sz val="11"/>
      <name val="方正小标宋简体"/>
      <charset val="134"/>
    </font>
    <font>
      <b/>
      <sz val="10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楷体"/>
      <charset val="134"/>
    </font>
    <font>
      <sz val="8"/>
      <name val="宋体"/>
      <charset val="134"/>
    </font>
    <font>
      <b/>
      <sz val="12"/>
      <name val="宋体"/>
      <charset val="134"/>
      <scheme val="major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8" borderId="1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7" borderId="17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26" borderId="20" applyNumberFormat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30" fillId="27" borderId="2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2" fillId="0" borderId="0" xfId="8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4" fillId="0" borderId="0" xfId="8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2" fillId="0" borderId="0" xfId="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7" fillId="0" borderId="1" xfId="8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7" fontId="7" fillId="0" borderId="4" xfId="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177" fontId="9" fillId="0" borderId="1" xfId="8" applyNumberFormat="1" applyFont="1" applyFill="1" applyBorder="1" applyAlignment="1">
      <alignment horizontal="center" vertical="center"/>
    </xf>
    <xf numFmtId="176" fontId="9" fillId="0" borderId="1" xfId="8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0" borderId="7" xfId="39" applyFont="1" applyFill="1" applyBorder="1" applyAlignment="1" applyProtection="1">
      <alignment horizontal="center" vertical="center" wrapText="1"/>
    </xf>
    <xf numFmtId="0" fontId="10" fillId="0" borderId="1" xfId="39" applyFont="1" applyFill="1" applyBorder="1" applyAlignment="1" applyProtection="1">
      <alignment horizontal="center" vertical="center" wrapText="1"/>
    </xf>
    <xf numFmtId="177" fontId="10" fillId="0" borderId="1" xfId="39" applyNumberFormat="1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7" fontId="0" fillId="0" borderId="1" xfId="8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0" fillId="0" borderId="1" xfId="8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8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0" fillId="0" borderId="4" xfId="8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0" fillId="0" borderId="1" xfId="39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7" xfId="39" applyFont="1" applyFill="1" applyBorder="1" applyAlignment="1" applyProtection="1">
      <alignment horizontal="center" vertical="center" wrapText="1"/>
    </xf>
    <xf numFmtId="0" fontId="9" fillId="0" borderId="1" xfId="39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重点建设项目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63"/>
  <sheetViews>
    <sheetView tabSelected="1" zoomScale="90" zoomScaleNormal="90" topLeftCell="B1" workbookViewId="0">
      <pane ySplit="6" topLeftCell="A97" activePane="bottomLeft" state="frozen"/>
      <selection/>
      <selection pane="bottomLeft" activeCell="C103" sqref="C103"/>
    </sheetView>
  </sheetViews>
  <sheetFormatPr defaultColWidth="9" defaultRowHeight="32" customHeight="1"/>
  <cols>
    <col min="1" max="1" width="6.375" style="2" hidden="1" customWidth="1"/>
    <col min="2" max="2" width="33.325" style="6" customWidth="1"/>
    <col min="3" max="3" width="63.4666666666667" style="7" customWidth="1"/>
    <col min="4" max="4" width="16.875" style="2" customWidth="1"/>
    <col min="5" max="5" width="28.125" style="6" customWidth="1"/>
    <col min="6" max="6" width="16.8" style="8" customWidth="1"/>
    <col min="7" max="7" width="15.975" style="6" customWidth="1"/>
    <col min="8" max="8" width="32.5" style="2" hidden="1" customWidth="1"/>
    <col min="9" max="9" width="0.25" style="2" hidden="1" customWidth="1"/>
    <col min="10" max="10" width="12.125" style="2" customWidth="1"/>
    <col min="11" max="11" width="18.25" style="2" customWidth="1"/>
    <col min="12" max="12" width="9" style="2" customWidth="1"/>
    <col min="13" max="13" width="15.125" style="2" customWidth="1"/>
    <col min="14" max="14" width="12.625" style="2" customWidth="1"/>
    <col min="15" max="16384" width="9" style="2"/>
  </cols>
  <sheetData>
    <row r="1" s="1" customFormat="1" ht="16" customHeight="1" spans="1:256">
      <c r="A1" s="2" t="s">
        <v>0</v>
      </c>
      <c r="B1" s="9" t="s">
        <v>1</v>
      </c>
      <c r="C1" s="7"/>
      <c r="D1" s="2"/>
      <c r="E1" s="6"/>
      <c r="F1" s="8"/>
      <c r="G1" s="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customHeight="1" spans="1:7">
      <c r="A2" s="10" t="s">
        <v>2</v>
      </c>
      <c r="B2" s="10"/>
      <c r="C2" s="11"/>
      <c r="D2" s="12"/>
      <c r="E2" s="12"/>
      <c r="F2" s="13"/>
      <c r="G2" s="14"/>
    </row>
    <row r="3" ht="17" customHeight="1" spans="2:7">
      <c r="B3" s="2"/>
      <c r="C3" s="15"/>
      <c r="E3" s="2"/>
      <c r="F3" s="16"/>
      <c r="G3" s="6" t="s">
        <v>3</v>
      </c>
    </row>
    <row r="4" ht="25" customHeight="1" spans="1:10">
      <c r="A4" s="17" t="s">
        <v>4</v>
      </c>
      <c r="B4" s="18" t="s">
        <v>5</v>
      </c>
      <c r="C4" s="19" t="s">
        <v>6</v>
      </c>
      <c r="D4" s="20" t="s">
        <v>7</v>
      </c>
      <c r="E4" s="21"/>
      <c r="F4" s="22" t="s">
        <v>8</v>
      </c>
      <c r="G4" s="18" t="s">
        <v>9</v>
      </c>
      <c r="J4" s="6"/>
    </row>
    <row r="5" ht="25" customHeight="1" spans="1:10">
      <c r="A5" s="23"/>
      <c r="B5" s="18"/>
      <c r="C5" s="19"/>
      <c r="D5" s="24" t="s">
        <v>10</v>
      </c>
      <c r="E5" s="25" t="s">
        <v>11</v>
      </c>
      <c r="F5" s="26"/>
      <c r="G5" s="18"/>
      <c r="J5" s="6"/>
    </row>
    <row r="6" ht="35" customHeight="1" spans="1:9">
      <c r="A6" s="27">
        <v>1</v>
      </c>
      <c r="B6" s="28" t="s">
        <v>12</v>
      </c>
      <c r="C6" s="28"/>
      <c r="D6" s="29"/>
      <c r="E6" s="28"/>
      <c r="F6" s="30">
        <f>F7+F129+F191+F274+F324+F438+F348+F153+F310+F406+F225+F396+F425+F442+F417+F184</f>
        <v>9532.620764</v>
      </c>
      <c r="G6" s="28"/>
      <c r="H6" s="31">
        <v>41448.0435</v>
      </c>
      <c r="I6" s="2">
        <f>H6-F6</f>
        <v>31915.422736</v>
      </c>
    </row>
    <row r="7" ht="31" customHeight="1" spans="1:7">
      <c r="A7" s="27">
        <v>2</v>
      </c>
      <c r="B7" s="32"/>
      <c r="C7" s="32"/>
      <c r="D7" s="29">
        <v>201</v>
      </c>
      <c r="E7" s="28" t="s">
        <v>13</v>
      </c>
      <c r="F7" s="30">
        <f>F13+F94+F87+F26+F113+F118+F8+F76+F58+F17+F106+F33+F41+F51+F66+F69+F73+F80+F100+F104+F63+F48</f>
        <v>-7233.050009</v>
      </c>
      <c r="G7" s="32"/>
    </row>
    <row r="8" ht="31" customHeight="1" spans="1:7">
      <c r="A8" s="27">
        <v>3</v>
      </c>
      <c r="B8" s="32"/>
      <c r="C8" s="32"/>
      <c r="D8" s="33">
        <v>20101</v>
      </c>
      <c r="E8" s="34" t="s">
        <v>14</v>
      </c>
      <c r="F8" s="35">
        <f>SUM(F9:F12)</f>
        <v>-57.72</v>
      </c>
      <c r="G8" s="32"/>
    </row>
    <row r="9" ht="31" customHeight="1" spans="1:7">
      <c r="A9" s="27">
        <v>4</v>
      </c>
      <c r="B9" s="32" t="s">
        <v>15</v>
      </c>
      <c r="C9" s="32" t="s">
        <v>16</v>
      </c>
      <c r="D9" s="36">
        <v>2010101</v>
      </c>
      <c r="E9" s="32" t="s">
        <v>17</v>
      </c>
      <c r="F9" s="37">
        <v>-118.62</v>
      </c>
      <c r="G9" s="38"/>
    </row>
    <row r="10" ht="31" customHeight="1" spans="1:7">
      <c r="A10" s="27">
        <v>10</v>
      </c>
      <c r="B10" s="32" t="s">
        <v>15</v>
      </c>
      <c r="C10" s="32" t="s">
        <v>18</v>
      </c>
      <c r="D10" s="36">
        <v>2010101</v>
      </c>
      <c r="E10" s="32" t="s">
        <v>17</v>
      </c>
      <c r="F10" s="37">
        <v>47.29</v>
      </c>
      <c r="G10" s="38"/>
    </row>
    <row r="11" ht="31" customHeight="1" spans="1:7">
      <c r="A11" s="27">
        <v>12</v>
      </c>
      <c r="B11" s="32" t="s">
        <v>15</v>
      </c>
      <c r="C11" s="32" t="s">
        <v>19</v>
      </c>
      <c r="D11" s="36">
        <v>2010150</v>
      </c>
      <c r="E11" s="32" t="s">
        <v>20</v>
      </c>
      <c r="F11" s="37">
        <v>3.61</v>
      </c>
      <c r="G11" s="38"/>
    </row>
    <row r="12" ht="31" customHeight="1" spans="1:7">
      <c r="A12" s="27">
        <v>14</v>
      </c>
      <c r="B12" s="32" t="s">
        <v>21</v>
      </c>
      <c r="C12" s="32" t="s">
        <v>22</v>
      </c>
      <c r="D12" s="36">
        <v>2010199</v>
      </c>
      <c r="E12" s="32" t="s">
        <v>23</v>
      </c>
      <c r="F12" s="37">
        <v>10</v>
      </c>
      <c r="G12" s="38"/>
    </row>
    <row r="13" ht="31" customHeight="1" spans="1:7">
      <c r="A13" s="27">
        <v>15</v>
      </c>
      <c r="B13" s="32"/>
      <c r="C13" s="32"/>
      <c r="D13" s="33">
        <v>20102</v>
      </c>
      <c r="E13" s="34" t="s">
        <v>24</v>
      </c>
      <c r="F13" s="35">
        <f>SUM(F14:F16)</f>
        <v>-44.76</v>
      </c>
      <c r="G13" s="38"/>
    </row>
    <row r="14" ht="31" customHeight="1" spans="1:7">
      <c r="A14" s="27">
        <v>16</v>
      </c>
      <c r="B14" s="32" t="s">
        <v>15</v>
      </c>
      <c r="C14" s="32" t="s">
        <v>16</v>
      </c>
      <c r="D14" s="36">
        <v>2010201</v>
      </c>
      <c r="E14" s="32" t="s">
        <v>17</v>
      </c>
      <c r="F14" s="37">
        <v>-65.27</v>
      </c>
      <c r="G14" s="38"/>
    </row>
    <row r="15" ht="31" customHeight="1" spans="1:7">
      <c r="A15" s="27">
        <v>22</v>
      </c>
      <c r="B15" s="32" t="s">
        <v>15</v>
      </c>
      <c r="C15" s="32" t="s">
        <v>18</v>
      </c>
      <c r="D15" s="36">
        <v>2010201</v>
      </c>
      <c r="E15" s="32" t="s">
        <v>17</v>
      </c>
      <c r="F15" s="37">
        <v>18.65</v>
      </c>
      <c r="G15" s="38"/>
    </row>
    <row r="16" ht="31" customHeight="1" spans="1:7">
      <c r="A16" s="27">
        <v>24</v>
      </c>
      <c r="B16" s="32" t="s">
        <v>15</v>
      </c>
      <c r="C16" s="32" t="s">
        <v>19</v>
      </c>
      <c r="D16" s="36">
        <v>2010250</v>
      </c>
      <c r="E16" s="32" t="s">
        <v>20</v>
      </c>
      <c r="F16" s="37">
        <v>1.86</v>
      </c>
      <c r="G16" s="38"/>
    </row>
    <row r="17" ht="31" customHeight="1" spans="1:7">
      <c r="A17" s="27">
        <v>26</v>
      </c>
      <c r="B17" s="32"/>
      <c r="C17" s="32"/>
      <c r="D17" s="33">
        <v>20103</v>
      </c>
      <c r="E17" s="34" t="s">
        <v>25</v>
      </c>
      <c r="F17" s="35">
        <f>SUM(F18:F25)</f>
        <v>-906.040881999999</v>
      </c>
      <c r="G17" s="32"/>
    </row>
    <row r="18" ht="31" customHeight="1" spans="1:7">
      <c r="A18" s="27">
        <v>27</v>
      </c>
      <c r="B18" s="32" t="s">
        <v>15</v>
      </c>
      <c r="C18" s="32" t="s">
        <v>16</v>
      </c>
      <c r="D18" s="36">
        <v>2010301</v>
      </c>
      <c r="E18" s="32" t="s">
        <v>17</v>
      </c>
      <c r="F18" s="39">
        <v>-2150.74</v>
      </c>
      <c r="G18" s="32"/>
    </row>
    <row r="19" ht="31" customHeight="1" spans="1:7">
      <c r="A19" s="27">
        <v>33</v>
      </c>
      <c r="B19" s="32" t="s">
        <v>15</v>
      </c>
      <c r="C19" s="32" t="s">
        <v>18</v>
      </c>
      <c r="D19" s="36">
        <v>2010301</v>
      </c>
      <c r="E19" s="32" t="s">
        <v>17</v>
      </c>
      <c r="F19" s="39">
        <v>1078.2</v>
      </c>
      <c r="G19" s="32"/>
    </row>
    <row r="20" ht="31" customHeight="1" spans="1:7">
      <c r="A20" s="27">
        <v>35</v>
      </c>
      <c r="B20" s="32" t="s">
        <v>15</v>
      </c>
      <c r="C20" s="32" t="s">
        <v>26</v>
      </c>
      <c r="D20" s="36">
        <v>2010301</v>
      </c>
      <c r="E20" s="32" t="s">
        <v>17</v>
      </c>
      <c r="F20" s="39">
        <v>434.41</v>
      </c>
      <c r="G20" s="32"/>
    </row>
    <row r="21" ht="31" customHeight="1" spans="1:7">
      <c r="A21" s="27">
        <v>41</v>
      </c>
      <c r="B21" s="32" t="s">
        <v>15</v>
      </c>
      <c r="C21" s="32" t="s">
        <v>27</v>
      </c>
      <c r="D21" s="36">
        <v>2010350</v>
      </c>
      <c r="E21" s="32" t="s">
        <v>20</v>
      </c>
      <c r="F21" s="39">
        <v>-764.31</v>
      </c>
      <c r="G21" s="32"/>
    </row>
    <row r="22" ht="31" customHeight="1" spans="1:7">
      <c r="A22" s="27">
        <v>46</v>
      </c>
      <c r="B22" s="32" t="s">
        <v>15</v>
      </c>
      <c r="C22" s="32" t="s">
        <v>28</v>
      </c>
      <c r="D22" s="36">
        <v>2010350</v>
      </c>
      <c r="E22" s="32" t="s">
        <v>20</v>
      </c>
      <c r="F22" s="39">
        <v>65</v>
      </c>
      <c r="G22" s="32"/>
    </row>
    <row r="23" ht="31" customHeight="1" spans="1:7">
      <c r="A23" s="27">
        <v>47</v>
      </c>
      <c r="B23" s="32" t="s">
        <v>15</v>
      </c>
      <c r="C23" s="32" t="s">
        <v>19</v>
      </c>
      <c r="D23" s="36">
        <v>2010350</v>
      </c>
      <c r="E23" s="32" t="s">
        <v>20</v>
      </c>
      <c r="F23" s="39">
        <v>165.9</v>
      </c>
      <c r="G23" s="32"/>
    </row>
    <row r="24" ht="31" customHeight="1" spans="1:7">
      <c r="A24" s="27">
        <v>49</v>
      </c>
      <c r="B24" s="32" t="s">
        <v>15</v>
      </c>
      <c r="C24" s="32" t="s">
        <v>29</v>
      </c>
      <c r="D24" s="36">
        <v>2010350</v>
      </c>
      <c r="E24" s="32" t="s">
        <v>20</v>
      </c>
      <c r="F24" s="39">
        <v>250.36</v>
      </c>
      <c r="G24" s="32"/>
    </row>
    <row r="25" ht="31" customHeight="1" spans="1:7">
      <c r="A25" s="27">
        <v>53</v>
      </c>
      <c r="B25" s="32" t="s">
        <v>30</v>
      </c>
      <c r="C25" s="32" t="s">
        <v>31</v>
      </c>
      <c r="D25" s="36">
        <v>2010399</v>
      </c>
      <c r="E25" s="32" t="s">
        <v>32</v>
      </c>
      <c r="F25" s="39">
        <v>15.139118</v>
      </c>
      <c r="G25" s="32"/>
    </row>
    <row r="26" ht="31" customHeight="1" spans="1:7">
      <c r="A26" s="27">
        <v>54</v>
      </c>
      <c r="B26" s="32"/>
      <c r="C26" s="32"/>
      <c r="D26" s="33">
        <v>20104</v>
      </c>
      <c r="E26" s="34" t="s">
        <v>33</v>
      </c>
      <c r="F26" s="35">
        <f>SUM(F27:F32)</f>
        <v>-18.06</v>
      </c>
      <c r="G26" s="32"/>
    </row>
    <row r="27" ht="31" customHeight="1" spans="1:7">
      <c r="A27" s="27">
        <v>55</v>
      </c>
      <c r="B27" s="32" t="s">
        <v>15</v>
      </c>
      <c r="C27" s="32" t="s">
        <v>16</v>
      </c>
      <c r="D27" s="36">
        <v>2010401</v>
      </c>
      <c r="E27" s="32" t="s">
        <v>17</v>
      </c>
      <c r="F27" s="39">
        <v>-79.48</v>
      </c>
      <c r="G27" s="32"/>
    </row>
    <row r="28" ht="31" customHeight="1" spans="1:7">
      <c r="A28" s="27">
        <v>61</v>
      </c>
      <c r="B28" s="32" t="s">
        <v>15</v>
      </c>
      <c r="C28" s="32" t="s">
        <v>18</v>
      </c>
      <c r="D28" s="36">
        <v>2010401</v>
      </c>
      <c r="E28" s="32" t="s">
        <v>17</v>
      </c>
      <c r="F28" s="39">
        <v>38.21</v>
      </c>
      <c r="G28" s="32"/>
    </row>
    <row r="29" ht="31" customHeight="1" spans="1:7">
      <c r="A29" s="27">
        <v>63</v>
      </c>
      <c r="B29" s="32" t="s">
        <v>15</v>
      </c>
      <c r="C29" s="32" t="s">
        <v>26</v>
      </c>
      <c r="D29" s="36">
        <v>2010401</v>
      </c>
      <c r="E29" s="32" t="s">
        <v>17</v>
      </c>
      <c r="F29" s="39">
        <v>23.63</v>
      </c>
      <c r="G29" s="32"/>
    </row>
    <row r="30" ht="31" customHeight="1" spans="1:7">
      <c r="A30" s="27">
        <v>68</v>
      </c>
      <c r="B30" s="32" t="s">
        <v>15</v>
      </c>
      <c r="C30" s="32" t="s">
        <v>27</v>
      </c>
      <c r="D30" s="36">
        <v>2010450</v>
      </c>
      <c r="E30" s="32" t="s">
        <v>20</v>
      </c>
      <c r="F30" s="39">
        <v>-12.64</v>
      </c>
      <c r="G30" s="32"/>
    </row>
    <row r="31" ht="31" customHeight="1" spans="1:7">
      <c r="A31" s="27">
        <v>73</v>
      </c>
      <c r="B31" s="32" t="s">
        <v>15</v>
      </c>
      <c r="C31" s="32" t="s">
        <v>19</v>
      </c>
      <c r="D31" s="36">
        <v>2010450</v>
      </c>
      <c r="E31" s="32" t="s">
        <v>20</v>
      </c>
      <c r="F31" s="39">
        <v>4.71</v>
      </c>
      <c r="G31" s="32"/>
    </row>
    <row r="32" ht="31" customHeight="1" spans="1:7">
      <c r="A32" s="27">
        <v>75</v>
      </c>
      <c r="B32" s="32" t="s">
        <v>15</v>
      </c>
      <c r="C32" s="32" t="s">
        <v>29</v>
      </c>
      <c r="D32" s="36">
        <v>2010450</v>
      </c>
      <c r="E32" s="32" t="s">
        <v>20</v>
      </c>
      <c r="F32" s="39">
        <v>7.51</v>
      </c>
      <c r="G32" s="32"/>
    </row>
    <row r="33" ht="31" customHeight="1" spans="1:7">
      <c r="A33" s="27">
        <v>78</v>
      </c>
      <c r="B33" s="32"/>
      <c r="C33" s="32"/>
      <c r="D33" s="33">
        <v>20105</v>
      </c>
      <c r="E33" s="34" t="s">
        <v>34</v>
      </c>
      <c r="F33" s="30">
        <f>SUM(F34:F40)</f>
        <v>-49.65</v>
      </c>
      <c r="G33" s="32"/>
    </row>
    <row r="34" ht="31" customHeight="1" spans="1:7">
      <c r="A34" s="27">
        <v>79</v>
      </c>
      <c r="B34" s="32" t="s">
        <v>15</v>
      </c>
      <c r="C34" s="32" t="s">
        <v>16</v>
      </c>
      <c r="D34" s="36">
        <v>2010501</v>
      </c>
      <c r="E34" s="32" t="s">
        <v>17</v>
      </c>
      <c r="F34" s="39">
        <v>-53.63</v>
      </c>
      <c r="G34" s="32"/>
    </row>
    <row r="35" ht="31" customHeight="1" spans="1:7">
      <c r="A35" s="27">
        <v>85</v>
      </c>
      <c r="B35" s="32" t="s">
        <v>15</v>
      </c>
      <c r="C35" s="32" t="s">
        <v>18</v>
      </c>
      <c r="D35" s="36">
        <v>2010501</v>
      </c>
      <c r="E35" s="32" t="s">
        <v>17</v>
      </c>
      <c r="F35" s="39">
        <v>28.7</v>
      </c>
      <c r="G35" s="32"/>
    </row>
    <row r="36" ht="31" customHeight="1" spans="1:7">
      <c r="A36" s="27">
        <v>87</v>
      </c>
      <c r="B36" s="32" t="s">
        <v>15</v>
      </c>
      <c r="C36" s="32" t="s">
        <v>35</v>
      </c>
      <c r="D36" s="36">
        <v>2010504</v>
      </c>
      <c r="E36" s="32" t="s">
        <v>36</v>
      </c>
      <c r="F36" s="39">
        <v>-41.79</v>
      </c>
      <c r="G36" s="32"/>
    </row>
    <row r="37" ht="31" customHeight="1" spans="1:7">
      <c r="A37" s="27">
        <v>98</v>
      </c>
      <c r="B37" s="32" t="s">
        <v>15</v>
      </c>
      <c r="C37" s="32" t="s">
        <v>18</v>
      </c>
      <c r="D37" s="36">
        <v>2010504</v>
      </c>
      <c r="E37" s="32" t="s">
        <v>36</v>
      </c>
      <c r="F37" s="39">
        <v>9.36</v>
      </c>
      <c r="G37" s="32"/>
    </row>
    <row r="38" ht="31" customHeight="1" spans="1:7">
      <c r="A38" s="27">
        <v>100</v>
      </c>
      <c r="B38" s="32" t="s">
        <v>15</v>
      </c>
      <c r="C38" s="32" t="s">
        <v>28</v>
      </c>
      <c r="D38" s="36">
        <v>2010504</v>
      </c>
      <c r="E38" s="32" t="s">
        <v>36</v>
      </c>
      <c r="F38" s="39">
        <v>3</v>
      </c>
      <c r="G38" s="32"/>
    </row>
    <row r="39" ht="31" customHeight="1" spans="1:7">
      <c r="A39" s="27">
        <v>101</v>
      </c>
      <c r="B39" s="32" t="s">
        <v>15</v>
      </c>
      <c r="C39" s="32" t="s">
        <v>19</v>
      </c>
      <c r="D39" s="36">
        <v>2010504</v>
      </c>
      <c r="E39" s="32" t="s">
        <v>36</v>
      </c>
      <c r="F39" s="39">
        <v>3.98</v>
      </c>
      <c r="G39" s="32"/>
    </row>
    <row r="40" ht="31" customHeight="1" spans="1:7">
      <c r="A40" s="27">
        <v>103</v>
      </c>
      <c r="B40" s="32" t="s">
        <v>15</v>
      </c>
      <c r="C40" s="32" t="s">
        <v>19</v>
      </c>
      <c r="D40" s="36">
        <v>2010550</v>
      </c>
      <c r="E40" s="32" t="s">
        <v>20</v>
      </c>
      <c r="F40" s="39">
        <v>0.73</v>
      </c>
      <c r="G40" s="32"/>
    </row>
    <row r="41" ht="31" customHeight="1" spans="1:7">
      <c r="A41" s="27">
        <v>105</v>
      </c>
      <c r="B41" s="32"/>
      <c r="C41" s="32"/>
      <c r="D41" s="33">
        <v>20106</v>
      </c>
      <c r="E41" s="34" t="s">
        <v>37</v>
      </c>
      <c r="F41" s="30">
        <f>SUM(F42:F47)</f>
        <v>88.97</v>
      </c>
      <c r="G41" s="32"/>
    </row>
    <row r="42" ht="31" customHeight="1" spans="1:7">
      <c r="A42" s="27">
        <v>106</v>
      </c>
      <c r="B42" s="32" t="s">
        <v>15</v>
      </c>
      <c r="C42" s="32" t="s">
        <v>16</v>
      </c>
      <c r="D42" s="36">
        <v>2010601</v>
      </c>
      <c r="E42" s="32" t="s">
        <v>17</v>
      </c>
      <c r="F42" s="39">
        <v>-223.22</v>
      </c>
      <c r="G42" s="32"/>
    </row>
    <row r="43" ht="31" customHeight="1" spans="1:7">
      <c r="A43" s="27">
        <v>112</v>
      </c>
      <c r="B43" s="32" t="s">
        <v>15</v>
      </c>
      <c r="C43" s="32" t="s">
        <v>18</v>
      </c>
      <c r="D43" s="36">
        <v>2010601</v>
      </c>
      <c r="E43" s="32" t="s">
        <v>17</v>
      </c>
      <c r="F43" s="39">
        <v>284.34</v>
      </c>
      <c r="G43" s="32"/>
    </row>
    <row r="44" ht="31" customHeight="1" spans="1:7">
      <c r="A44" s="27">
        <v>114</v>
      </c>
      <c r="B44" s="32" t="s">
        <v>15</v>
      </c>
      <c r="C44" s="32" t="s">
        <v>27</v>
      </c>
      <c r="D44" s="36">
        <v>2010650</v>
      </c>
      <c r="E44" s="32" t="s">
        <v>20</v>
      </c>
      <c r="F44" s="39">
        <v>-18.98</v>
      </c>
      <c r="G44" s="32"/>
    </row>
    <row r="45" ht="31" customHeight="1" spans="1:7">
      <c r="A45" s="27">
        <v>119</v>
      </c>
      <c r="B45" s="32" t="s">
        <v>15</v>
      </c>
      <c r="C45" s="32" t="s">
        <v>28</v>
      </c>
      <c r="D45" s="36">
        <v>2010650</v>
      </c>
      <c r="E45" s="32" t="s">
        <v>20</v>
      </c>
      <c r="F45" s="39">
        <v>3.5</v>
      </c>
      <c r="G45" s="32"/>
    </row>
    <row r="46" ht="31" customHeight="1" spans="1:7">
      <c r="A46" s="27">
        <v>120</v>
      </c>
      <c r="B46" s="32" t="s">
        <v>15</v>
      </c>
      <c r="C46" s="32" t="s">
        <v>19</v>
      </c>
      <c r="D46" s="36">
        <v>2010650</v>
      </c>
      <c r="E46" s="32" t="s">
        <v>20</v>
      </c>
      <c r="F46" s="39">
        <v>29.62</v>
      </c>
      <c r="G46" s="32"/>
    </row>
    <row r="47" ht="31" customHeight="1" spans="1:7">
      <c r="A47" s="27">
        <v>122</v>
      </c>
      <c r="B47" s="32" t="s">
        <v>15</v>
      </c>
      <c r="C47" s="32" t="s">
        <v>29</v>
      </c>
      <c r="D47" s="36">
        <v>2010650</v>
      </c>
      <c r="E47" s="32" t="s">
        <v>20</v>
      </c>
      <c r="F47" s="39">
        <v>13.71</v>
      </c>
      <c r="G47" s="32"/>
    </row>
    <row r="48" s="2" customFormat="1" ht="31" customHeight="1" spans="1:7">
      <c r="A48" s="27"/>
      <c r="B48" s="32"/>
      <c r="C48" s="32"/>
      <c r="D48" s="33">
        <v>20107</v>
      </c>
      <c r="E48" s="34" t="s">
        <v>38</v>
      </c>
      <c r="F48" s="30">
        <f>SUM(F49:F50)</f>
        <v>0</v>
      </c>
      <c r="G48" s="32"/>
    </row>
    <row r="49" s="2" customFormat="1" ht="31" customHeight="1" spans="1:7">
      <c r="A49" s="27"/>
      <c r="B49" s="32" t="s">
        <v>39</v>
      </c>
      <c r="C49" s="32" t="s">
        <v>40</v>
      </c>
      <c r="D49" s="36">
        <v>2010701</v>
      </c>
      <c r="E49" s="32" t="s">
        <v>17</v>
      </c>
      <c r="F49" s="39">
        <v>-2500</v>
      </c>
      <c r="G49" s="32"/>
    </row>
    <row r="50" s="2" customFormat="1" ht="31" customHeight="1" spans="1:7">
      <c r="A50" s="27"/>
      <c r="B50" s="32" t="s">
        <v>41</v>
      </c>
      <c r="C50" s="32" t="s">
        <v>40</v>
      </c>
      <c r="D50" s="36">
        <v>2010701</v>
      </c>
      <c r="E50" s="32" t="s">
        <v>17</v>
      </c>
      <c r="F50" s="39">
        <v>2500</v>
      </c>
      <c r="G50" s="32"/>
    </row>
    <row r="51" ht="31" customHeight="1" spans="1:7">
      <c r="A51" s="27">
        <v>125</v>
      </c>
      <c r="B51" s="32"/>
      <c r="C51" s="32"/>
      <c r="D51" s="33">
        <v>20108</v>
      </c>
      <c r="E51" s="34" t="s">
        <v>42</v>
      </c>
      <c r="F51" s="30">
        <f>SUM(F52:F57)</f>
        <v>0.360000000000003</v>
      </c>
      <c r="G51" s="32"/>
    </row>
    <row r="52" ht="31" customHeight="1" spans="1:7">
      <c r="A52" s="27">
        <v>126</v>
      </c>
      <c r="B52" s="32" t="s">
        <v>15</v>
      </c>
      <c r="C52" s="32" t="s">
        <v>16</v>
      </c>
      <c r="D52" s="36">
        <v>2010801</v>
      </c>
      <c r="E52" s="32" t="s">
        <v>17</v>
      </c>
      <c r="F52" s="39">
        <v>-58.87</v>
      </c>
      <c r="G52" s="32"/>
    </row>
    <row r="53" ht="31" customHeight="1" spans="1:7">
      <c r="A53" s="27">
        <v>132</v>
      </c>
      <c r="B53" s="32" t="s">
        <v>15</v>
      </c>
      <c r="C53" s="32" t="s">
        <v>18</v>
      </c>
      <c r="D53" s="36">
        <v>2010801</v>
      </c>
      <c r="E53" s="32" t="s">
        <v>17</v>
      </c>
      <c r="F53" s="39">
        <v>37.96</v>
      </c>
      <c r="G53" s="32"/>
    </row>
    <row r="54" ht="31" customHeight="1" spans="1:7">
      <c r="A54" s="27">
        <v>134</v>
      </c>
      <c r="B54" s="32" t="s">
        <v>15</v>
      </c>
      <c r="C54" s="32" t="s">
        <v>26</v>
      </c>
      <c r="D54" s="36">
        <v>2010801</v>
      </c>
      <c r="E54" s="32" t="s">
        <v>17</v>
      </c>
      <c r="F54" s="39">
        <v>7.52</v>
      </c>
      <c r="G54" s="32"/>
    </row>
    <row r="55" ht="31" customHeight="1" spans="1:7">
      <c r="A55" s="27"/>
      <c r="B55" s="32" t="s">
        <v>15</v>
      </c>
      <c r="C55" s="32" t="s">
        <v>27</v>
      </c>
      <c r="D55" s="36">
        <v>2010850</v>
      </c>
      <c r="E55" s="32" t="s">
        <v>20</v>
      </c>
      <c r="F55" s="39">
        <v>-3.16</v>
      </c>
      <c r="G55" s="32"/>
    </row>
    <row r="56" ht="31" customHeight="1" spans="1:7">
      <c r="A56" s="27"/>
      <c r="B56" s="32" t="s">
        <v>15</v>
      </c>
      <c r="C56" s="32" t="s">
        <v>19</v>
      </c>
      <c r="D56" s="36">
        <v>2010850</v>
      </c>
      <c r="E56" s="32" t="s">
        <v>20</v>
      </c>
      <c r="F56" s="39">
        <v>2.68</v>
      </c>
      <c r="G56" s="32"/>
    </row>
    <row r="57" ht="31" customHeight="1" spans="1:7">
      <c r="A57" s="27"/>
      <c r="B57" s="32" t="s">
        <v>15</v>
      </c>
      <c r="C57" s="32" t="s">
        <v>29</v>
      </c>
      <c r="D57" s="36">
        <v>2010850</v>
      </c>
      <c r="E57" s="32" t="s">
        <v>20</v>
      </c>
      <c r="F57" s="39">
        <v>14.23</v>
      </c>
      <c r="G57" s="32"/>
    </row>
    <row r="58" ht="31" customHeight="1" spans="1:7">
      <c r="A58" s="27"/>
      <c r="B58" s="32"/>
      <c r="C58" s="32"/>
      <c r="D58" s="33">
        <v>20111</v>
      </c>
      <c r="E58" s="34" t="s">
        <v>43</v>
      </c>
      <c r="F58" s="35">
        <f>SUM(F59:F62)</f>
        <v>-84.33</v>
      </c>
      <c r="G58" s="32"/>
    </row>
    <row r="59" ht="31" customHeight="1" spans="1:7">
      <c r="A59" s="27"/>
      <c r="B59" s="32" t="s">
        <v>15</v>
      </c>
      <c r="C59" s="32" t="s">
        <v>16</v>
      </c>
      <c r="D59" s="36">
        <v>2011101</v>
      </c>
      <c r="E59" s="32" t="s">
        <v>17</v>
      </c>
      <c r="F59" s="39">
        <v>-258.83</v>
      </c>
      <c r="G59" s="32"/>
    </row>
    <row r="60" ht="31" customHeight="1" spans="1:7">
      <c r="A60" s="27"/>
      <c r="B60" s="32" t="s">
        <v>15</v>
      </c>
      <c r="C60" s="32" t="s">
        <v>18</v>
      </c>
      <c r="D60" s="36">
        <v>2011101</v>
      </c>
      <c r="E60" s="32" t="s">
        <v>17</v>
      </c>
      <c r="F60" s="39">
        <v>156.79</v>
      </c>
      <c r="G60" s="32"/>
    </row>
    <row r="61" ht="31" customHeight="1" spans="1:7">
      <c r="A61" s="27"/>
      <c r="B61" s="32" t="s">
        <v>15</v>
      </c>
      <c r="C61" s="32" t="s">
        <v>26</v>
      </c>
      <c r="D61" s="36">
        <v>2011101</v>
      </c>
      <c r="E61" s="32" t="s">
        <v>17</v>
      </c>
      <c r="F61" s="39">
        <v>15.44</v>
      </c>
      <c r="G61" s="32"/>
    </row>
    <row r="62" ht="31" customHeight="1" spans="1:7">
      <c r="A62" s="27"/>
      <c r="B62" s="32" t="s">
        <v>15</v>
      </c>
      <c r="C62" s="32" t="s">
        <v>19</v>
      </c>
      <c r="D62" s="36">
        <v>2011150</v>
      </c>
      <c r="E62" s="32" t="s">
        <v>20</v>
      </c>
      <c r="F62" s="39">
        <v>2.27</v>
      </c>
      <c r="G62" s="32"/>
    </row>
    <row r="63" ht="31" customHeight="1" spans="1:7">
      <c r="A63" s="27"/>
      <c r="B63" s="32"/>
      <c r="C63" s="32"/>
      <c r="D63" s="33">
        <v>20113</v>
      </c>
      <c r="E63" s="34" t="s">
        <v>44</v>
      </c>
      <c r="F63" s="35">
        <f>SUM(F64:F65)</f>
        <v>29.8</v>
      </c>
      <c r="G63" s="32"/>
    </row>
    <row r="64" ht="31" customHeight="1" spans="1:7">
      <c r="A64" s="27"/>
      <c r="B64" s="32" t="s">
        <v>15</v>
      </c>
      <c r="C64" s="32" t="s">
        <v>26</v>
      </c>
      <c r="D64" s="36">
        <v>2011301</v>
      </c>
      <c r="E64" s="32" t="s">
        <v>17</v>
      </c>
      <c r="F64" s="39">
        <v>16.13</v>
      </c>
      <c r="G64" s="32"/>
    </row>
    <row r="65" ht="31" customHeight="1" spans="1:7">
      <c r="A65" s="27"/>
      <c r="B65" s="32" t="s">
        <v>15</v>
      </c>
      <c r="C65" s="32" t="s">
        <v>29</v>
      </c>
      <c r="D65" s="36">
        <v>2011350</v>
      </c>
      <c r="E65" s="32" t="s">
        <v>20</v>
      </c>
      <c r="F65" s="39">
        <v>13.67</v>
      </c>
      <c r="G65" s="32"/>
    </row>
    <row r="66" ht="31" customHeight="1" spans="1:7">
      <c r="A66" s="27"/>
      <c r="B66" s="32"/>
      <c r="C66" s="32"/>
      <c r="D66" s="33">
        <v>20125</v>
      </c>
      <c r="E66" s="34" t="s">
        <v>45</v>
      </c>
      <c r="F66" s="30">
        <f>SUM(F67:F68)</f>
        <v>-13.43</v>
      </c>
      <c r="G66" s="32"/>
    </row>
    <row r="67" ht="31" customHeight="1" spans="1:7">
      <c r="A67" s="27"/>
      <c r="B67" s="32" t="s">
        <v>15</v>
      </c>
      <c r="C67" s="32" t="s">
        <v>16</v>
      </c>
      <c r="D67" s="36">
        <v>2012501</v>
      </c>
      <c r="E67" s="32" t="s">
        <v>17</v>
      </c>
      <c r="F67" s="39">
        <v>-17.56</v>
      </c>
      <c r="G67" s="32"/>
    </row>
    <row r="68" ht="31" customHeight="1" spans="1:7">
      <c r="A68" s="27"/>
      <c r="B68" s="32" t="s">
        <v>15</v>
      </c>
      <c r="C68" s="32" t="s">
        <v>18</v>
      </c>
      <c r="D68" s="36">
        <v>2012501</v>
      </c>
      <c r="E68" s="32" t="s">
        <v>17</v>
      </c>
      <c r="F68" s="39">
        <v>4.13</v>
      </c>
      <c r="G68" s="32"/>
    </row>
    <row r="69" ht="31" customHeight="1" spans="1:7">
      <c r="A69" s="27"/>
      <c r="B69" s="32"/>
      <c r="C69" s="32"/>
      <c r="D69" s="33">
        <v>20126</v>
      </c>
      <c r="E69" s="34" t="s">
        <v>46</v>
      </c>
      <c r="F69" s="30">
        <f>SUM(F70:F72)</f>
        <v>-26.08</v>
      </c>
      <c r="G69" s="32"/>
    </row>
    <row r="70" ht="31" customHeight="1" spans="1:7">
      <c r="A70" s="27"/>
      <c r="B70" s="32" t="s">
        <v>15</v>
      </c>
      <c r="C70" s="32" t="s">
        <v>16</v>
      </c>
      <c r="D70" s="36">
        <v>2012601</v>
      </c>
      <c r="E70" s="32" t="s">
        <v>17</v>
      </c>
      <c r="F70" s="39">
        <v>-44.5</v>
      </c>
      <c r="G70" s="32"/>
    </row>
    <row r="71" ht="31" customHeight="1" spans="1:7">
      <c r="A71" s="27"/>
      <c r="B71" s="32" t="s">
        <v>15</v>
      </c>
      <c r="C71" s="32" t="s">
        <v>18</v>
      </c>
      <c r="D71" s="36">
        <v>2012601</v>
      </c>
      <c r="E71" s="32" t="s">
        <v>17</v>
      </c>
      <c r="F71" s="39">
        <v>17.69</v>
      </c>
      <c r="G71" s="32"/>
    </row>
    <row r="72" ht="31" customHeight="1" spans="1:7">
      <c r="A72" s="27"/>
      <c r="B72" s="32" t="s">
        <v>15</v>
      </c>
      <c r="C72" s="32" t="s">
        <v>19</v>
      </c>
      <c r="D72" s="36">
        <v>2012604</v>
      </c>
      <c r="E72" s="32" t="s">
        <v>47</v>
      </c>
      <c r="F72" s="39">
        <v>0.73</v>
      </c>
      <c r="G72" s="32"/>
    </row>
    <row r="73" ht="31" customHeight="1" spans="1:7">
      <c r="A73" s="27"/>
      <c r="B73" s="32"/>
      <c r="C73" s="32"/>
      <c r="D73" s="33">
        <v>20128</v>
      </c>
      <c r="E73" s="34" t="s">
        <v>48</v>
      </c>
      <c r="F73" s="30">
        <f>SUM(F74:F75)</f>
        <v>-14.78</v>
      </c>
      <c r="G73" s="32"/>
    </row>
    <row r="74" ht="31" customHeight="1" spans="1:7">
      <c r="A74" s="27"/>
      <c r="B74" s="32" t="s">
        <v>15</v>
      </c>
      <c r="C74" s="32" t="s">
        <v>16</v>
      </c>
      <c r="D74" s="36">
        <v>2012801</v>
      </c>
      <c r="E74" s="32" t="s">
        <v>17</v>
      </c>
      <c r="F74" s="39">
        <v>-21.66</v>
      </c>
      <c r="G74" s="32"/>
    </row>
    <row r="75" ht="31" customHeight="1" spans="1:7">
      <c r="A75" s="27"/>
      <c r="B75" s="32" t="s">
        <v>15</v>
      </c>
      <c r="C75" s="32" t="s">
        <v>18</v>
      </c>
      <c r="D75" s="36">
        <v>2012801</v>
      </c>
      <c r="E75" s="32" t="s">
        <v>17</v>
      </c>
      <c r="F75" s="39">
        <v>6.88</v>
      </c>
      <c r="G75" s="32"/>
    </row>
    <row r="76" ht="31" customHeight="1" spans="1:7">
      <c r="A76" s="27"/>
      <c r="B76" s="32"/>
      <c r="C76" s="32"/>
      <c r="D76" s="40">
        <v>20129</v>
      </c>
      <c r="E76" s="41" t="s">
        <v>49</v>
      </c>
      <c r="F76" s="42">
        <f>SUM(F77:F79)</f>
        <v>0.509999999999994</v>
      </c>
      <c r="G76" s="32"/>
    </row>
    <row r="77" ht="31" customHeight="1" spans="1:7">
      <c r="A77" s="27"/>
      <c r="B77" s="32" t="s">
        <v>15</v>
      </c>
      <c r="C77" s="32" t="s">
        <v>16</v>
      </c>
      <c r="D77" s="36">
        <v>2012901</v>
      </c>
      <c r="E77" s="32" t="s">
        <v>17</v>
      </c>
      <c r="F77" s="43">
        <v>-40.95</v>
      </c>
      <c r="G77" s="32"/>
    </row>
    <row r="78" ht="31" customHeight="1" spans="1:7">
      <c r="A78" s="27"/>
      <c r="B78" s="32" t="s">
        <v>15</v>
      </c>
      <c r="C78" s="32" t="s">
        <v>18</v>
      </c>
      <c r="D78" s="36">
        <v>2012901</v>
      </c>
      <c r="E78" s="32" t="s">
        <v>17</v>
      </c>
      <c r="F78" s="43">
        <v>21.33</v>
      </c>
      <c r="G78" s="32"/>
    </row>
    <row r="79" ht="31" customHeight="1" spans="1:7">
      <c r="A79" s="27"/>
      <c r="B79" s="32" t="s">
        <v>15</v>
      </c>
      <c r="C79" s="32" t="s">
        <v>26</v>
      </c>
      <c r="D79" s="36">
        <v>2012901</v>
      </c>
      <c r="E79" s="32" t="s">
        <v>17</v>
      </c>
      <c r="F79" s="43">
        <v>20.13</v>
      </c>
      <c r="G79" s="32"/>
    </row>
    <row r="80" ht="31" customHeight="1" spans="1:7">
      <c r="A80" s="27"/>
      <c r="B80" s="32"/>
      <c r="C80" s="32"/>
      <c r="D80" s="40">
        <v>20131</v>
      </c>
      <c r="E80" s="41" t="s">
        <v>50</v>
      </c>
      <c r="F80" s="44">
        <f>SUM(F81:F86)</f>
        <v>893.72</v>
      </c>
      <c r="G80" s="32"/>
    </row>
    <row r="81" ht="31" customHeight="1" spans="1:7">
      <c r="A81" s="27"/>
      <c r="B81" s="32" t="s">
        <v>15</v>
      </c>
      <c r="C81" s="32" t="s">
        <v>16</v>
      </c>
      <c r="D81" s="36">
        <v>2013101</v>
      </c>
      <c r="E81" s="32" t="s">
        <v>17</v>
      </c>
      <c r="F81" s="39">
        <v>-125.24</v>
      </c>
      <c r="G81" s="32"/>
    </row>
    <row r="82" ht="31" customHeight="1" spans="1:7">
      <c r="A82" s="27"/>
      <c r="B82" s="32" t="s">
        <v>15</v>
      </c>
      <c r="C82" s="32" t="s">
        <v>18</v>
      </c>
      <c r="D82" s="36">
        <v>2013101</v>
      </c>
      <c r="E82" s="32" t="s">
        <v>17</v>
      </c>
      <c r="F82" s="39">
        <v>113.31</v>
      </c>
      <c r="G82" s="32"/>
    </row>
    <row r="83" ht="31" customHeight="1" spans="1:7">
      <c r="A83" s="27"/>
      <c r="B83" s="32" t="s">
        <v>15</v>
      </c>
      <c r="C83" s="32" t="s">
        <v>26</v>
      </c>
      <c r="D83" s="36">
        <v>2013101</v>
      </c>
      <c r="E83" s="32" t="s">
        <v>17</v>
      </c>
      <c r="F83" s="39">
        <v>887.36</v>
      </c>
      <c r="G83" s="32"/>
    </row>
    <row r="84" ht="31" customHeight="1" spans="1:7">
      <c r="A84" s="27"/>
      <c r="B84" s="32" t="s">
        <v>15</v>
      </c>
      <c r="C84" s="32" t="s">
        <v>28</v>
      </c>
      <c r="D84" s="36">
        <v>2013103</v>
      </c>
      <c r="E84" s="32" t="s">
        <v>51</v>
      </c>
      <c r="F84" s="39">
        <v>1</v>
      </c>
      <c r="G84" s="32"/>
    </row>
    <row r="85" ht="31" customHeight="1" spans="1:7">
      <c r="A85" s="27"/>
      <c r="B85" s="32" t="s">
        <v>15</v>
      </c>
      <c r="C85" s="32" t="s">
        <v>19</v>
      </c>
      <c r="D85" s="36">
        <v>2013103</v>
      </c>
      <c r="E85" s="32" t="s">
        <v>51</v>
      </c>
      <c r="F85" s="39">
        <v>14.83</v>
      </c>
      <c r="G85" s="32"/>
    </row>
    <row r="86" ht="31" customHeight="1" spans="1:7">
      <c r="A86" s="27"/>
      <c r="B86" s="32" t="s">
        <v>15</v>
      </c>
      <c r="C86" s="32" t="s">
        <v>19</v>
      </c>
      <c r="D86" s="36">
        <v>2013150</v>
      </c>
      <c r="E86" s="32" t="s">
        <v>20</v>
      </c>
      <c r="F86" s="39">
        <v>2.46</v>
      </c>
      <c r="G86" s="32"/>
    </row>
    <row r="87" ht="31" customHeight="1" spans="1:7">
      <c r="A87" s="27"/>
      <c r="B87" s="32"/>
      <c r="C87" s="32"/>
      <c r="D87" s="40">
        <v>20132</v>
      </c>
      <c r="E87" s="41" t="s">
        <v>52</v>
      </c>
      <c r="F87" s="44">
        <f>SUM(F88:F93)</f>
        <v>-2.87</v>
      </c>
      <c r="G87" s="32"/>
    </row>
    <row r="88" ht="31" customHeight="1" spans="1:7">
      <c r="A88" s="27"/>
      <c r="B88" s="32" t="s">
        <v>15</v>
      </c>
      <c r="C88" s="32" t="s">
        <v>16</v>
      </c>
      <c r="D88" s="36">
        <v>2013201</v>
      </c>
      <c r="E88" s="32" t="s">
        <v>17</v>
      </c>
      <c r="F88" s="39">
        <v>-105.28</v>
      </c>
      <c r="G88" s="32"/>
    </row>
    <row r="89" ht="31" customHeight="1" spans="1:7">
      <c r="A89" s="27"/>
      <c r="B89" s="32" t="s">
        <v>15</v>
      </c>
      <c r="C89" s="32" t="s">
        <v>18</v>
      </c>
      <c r="D89" s="36">
        <v>2013201</v>
      </c>
      <c r="E89" s="32" t="s">
        <v>17</v>
      </c>
      <c r="F89" s="39">
        <v>73.01</v>
      </c>
      <c r="G89" s="32"/>
    </row>
    <row r="90" ht="31" customHeight="1" spans="1:7">
      <c r="A90" s="27"/>
      <c r="B90" s="32" t="s">
        <v>15</v>
      </c>
      <c r="C90" s="32" t="s">
        <v>19</v>
      </c>
      <c r="D90" s="36">
        <v>2013250</v>
      </c>
      <c r="E90" s="32" t="s">
        <v>20</v>
      </c>
      <c r="F90" s="39">
        <v>1.27</v>
      </c>
      <c r="G90" s="32"/>
    </row>
    <row r="91" ht="31" customHeight="1" spans="1:7">
      <c r="A91" s="27"/>
      <c r="B91" s="32" t="s">
        <v>15</v>
      </c>
      <c r="C91" s="32" t="s">
        <v>29</v>
      </c>
      <c r="D91" s="36">
        <v>2013250</v>
      </c>
      <c r="E91" s="32" t="s">
        <v>20</v>
      </c>
      <c r="F91" s="39">
        <v>8.53</v>
      </c>
      <c r="G91" s="32"/>
    </row>
    <row r="92" ht="31" customHeight="1" spans="1:7">
      <c r="A92" s="27"/>
      <c r="B92" s="32" t="s">
        <v>53</v>
      </c>
      <c r="C92" s="32" t="s">
        <v>54</v>
      </c>
      <c r="D92" s="36">
        <v>2013299</v>
      </c>
      <c r="E92" s="32" t="s">
        <v>55</v>
      </c>
      <c r="F92" s="39">
        <v>1.2</v>
      </c>
      <c r="G92" s="32"/>
    </row>
    <row r="93" ht="31" customHeight="1" spans="1:7">
      <c r="A93" s="27"/>
      <c r="B93" s="32" t="s">
        <v>53</v>
      </c>
      <c r="C93" s="32" t="s">
        <v>56</v>
      </c>
      <c r="D93" s="36">
        <v>2013299</v>
      </c>
      <c r="E93" s="32" t="s">
        <v>55</v>
      </c>
      <c r="F93" s="39">
        <v>18.4</v>
      </c>
      <c r="G93" s="32" t="s">
        <v>57</v>
      </c>
    </row>
    <row r="94" ht="31" customHeight="1" spans="1:7">
      <c r="A94" s="27"/>
      <c r="B94" s="32"/>
      <c r="C94" s="32"/>
      <c r="D94" s="40">
        <v>20133</v>
      </c>
      <c r="E94" s="41" t="s">
        <v>58</v>
      </c>
      <c r="F94" s="44">
        <f>SUM(F95:F99)</f>
        <v>43.92</v>
      </c>
      <c r="G94" s="32"/>
    </row>
    <row r="95" ht="31" customHeight="1" spans="1:7">
      <c r="A95" s="27"/>
      <c r="B95" s="32" t="s">
        <v>15</v>
      </c>
      <c r="C95" s="32" t="s">
        <v>16</v>
      </c>
      <c r="D95" s="36">
        <v>2013301</v>
      </c>
      <c r="E95" s="32" t="s">
        <v>17</v>
      </c>
      <c r="F95" s="39">
        <v>-48.09</v>
      </c>
      <c r="G95" s="32"/>
    </row>
    <row r="96" ht="31" customHeight="1" spans="1:7">
      <c r="A96" s="27"/>
      <c r="B96" s="32" t="s">
        <v>15</v>
      </c>
      <c r="C96" s="32" t="s">
        <v>18</v>
      </c>
      <c r="D96" s="36">
        <v>2013301</v>
      </c>
      <c r="E96" s="32" t="s">
        <v>17</v>
      </c>
      <c r="F96" s="45">
        <v>25.8</v>
      </c>
      <c r="G96" s="32"/>
    </row>
    <row r="97" ht="31" customHeight="1" spans="1:7">
      <c r="A97" s="27"/>
      <c r="B97" s="32" t="s">
        <v>15</v>
      </c>
      <c r="C97" s="32" t="s">
        <v>27</v>
      </c>
      <c r="D97" s="46">
        <v>2013350</v>
      </c>
      <c r="E97" s="47" t="s">
        <v>20</v>
      </c>
      <c r="F97" s="45">
        <v>-9.37</v>
      </c>
      <c r="G97" s="32"/>
    </row>
    <row r="98" ht="31" customHeight="1" spans="1:7">
      <c r="A98" s="27"/>
      <c r="B98" s="32" t="s">
        <v>15</v>
      </c>
      <c r="C98" s="32" t="s">
        <v>19</v>
      </c>
      <c r="D98" s="46">
        <v>2013350</v>
      </c>
      <c r="E98" s="47" t="s">
        <v>20</v>
      </c>
      <c r="F98" s="45">
        <v>63.46</v>
      </c>
      <c r="G98" s="32"/>
    </row>
    <row r="99" ht="31" customHeight="1" spans="1:7">
      <c r="A99" s="27"/>
      <c r="B99" s="32" t="s">
        <v>15</v>
      </c>
      <c r="C99" s="32" t="s">
        <v>29</v>
      </c>
      <c r="D99" s="46">
        <v>2013350</v>
      </c>
      <c r="E99" s="47" t="s">
        <v>20</v>
      </c>
      <c r="F99" s="45">
        <v>12.12</v>
      </c>
      <c r="G99" s="32"/>
    </row>
    <row r="100" ht="31" customHeight="1" spans="1:7">
      <c r="A100" s="48"/>
      <c r="B100" s="32"/>
      <c r="C100" s="32"/>
      <c r="D100" s="40">
        <v>20134</v>
      </c>
      <c r="E100" s="41" t="s">
        <v>59</v>
      </c>
      <c r="F100" s="44">
        <f>SUM(F101:F103)</f>
        <v>-20.95</v>
      </c>
      <c r="G100" s="36"/>
    </row>
    <row r="101" ht="31" customHeight="1" spans="1:7">
      <c r="A101" s="48"/>
      <c r="B101" s="32" t="s">
        <v>15</v>
      </c>
      <c r="C101" s="32" t="s">
        <v>16</v>
      </c>
      <c r="D101" s="36">
        <v>2013401</v>
      </c>
      <c r="E101" s="32" t="s">
        <v>17</v>
      </c>
      <c r="F101" s="45">
        <v>-39.77</v>
      </c>
      <c r="G101" s="36"/>
    </row>
    <row r="102" ht="31" customHeight="1" spans="1:7">
      <c r="A102" s="48"/>
      <c r="B102" s="32" t="s">
        <v>15</v>
      </c>
      <c r="C102" s="32" t="s">
        <v>18</v>
      </c>
      <c r="D102" s="36">
        <v>2013401</v>
      </c>
      <c r="E102" s="32" t="s">
        <v>17</v>
      </c>
      <c r="F102" s="45">
        <v>18.09</v>
      </c>
      <c r="G102" s="36"/>
    </row>
    <row r="103" ht="31" customHeight="1" spans="1:7">
      <c r="A103" s="48"/>
      <c r="B103" s="32" t="s">
        <v>15</v>
      </c>
      <c r="C103" s="32" t="s">
        <v>19</v>
      </c>
      <c r="D103" s="46">
        <v>2013450</v>
      </c>
      <c r="E103" s="47" t="s">
        <v>20</v>
      </c>
      <c r="F103" s="45">
        <v>0.73</v>
      </c>
      <c r="G103" s="36"/>
    </row>
    <row r="104" ht="31" customHeight="1" spans="1:7">
      <c r="A104" s="48"/>
      <c r="B104" s="32"/>
      <c r="C104" s="32"/>
      <c r="D104" s="40">
        <v>20135</v>
      </c>
      <c r="E104" s="41" t="s">
        <v>60</v>
      </c>
      <c r="F104" s="42">
        <f>SUM(F105:F105)</f>
        <v>0.54</v>
      </c>
      <c r="G104" s="36"/>
    </row>
    <row r="105" ht="31" customHeight="1" spans="1:7">
      <c r="A105" s="48"/>
      <c r="B105" s="32" t="s">
        <v>15</v>
      </c>
      <c r="C105" s="32" t="s">
        <v>19</v>
      </c>
      <c r="D105" s="46">
        <v>2013550</v>
      </c>
      <c r="E105" s="47" t="s">
        <v>20</v>
      </c>
      <c r="F105" s="45">
        <v>0.54</v>
      </c>
      <c r="G105" s="36"/>
    </row>
    <row r="106" ht="31" customHeight="1" spans="1:7">
      <c r="A106" s="48"/>
      <c r="B106" s="27"/>
      <c r="C106" s="27"/>
      <c r="D106" s="40">
        <v>20136</v>
      </c>
      <c r="E106" s="41" t="s">
        <v>61</v>
      </c>
      <c r="F106" s="42">
        <f>SUM(F107:F112)</f>
        <v>-24.046</v>
      </c>
      <c r="G106" s="36"/>
    </row>
    <row r="107" ht="31" customHeight="1" spans="1:7">
      <c r="A107" s="48"/>
      <c r="B107" s="32" t="s">
        <v>15</v>
      </c>
      <c r="C107" s="32" t="s">
        <v>16</v>
      </c>
      <c r="D107" s="36">
        <v>2013601</v>
      </c>
      <c r="E107" s="32" t="s">
        <v>17</v>
      </c>
      <c r="F107" s="39">
        <v>-80.36</v>
      </c>
      <c r="G107" s="36"/>
    </row>
    <row r="108" ht="31" customHeight="1" spans="1:7">
      <c r="A108" s="48"/>
      <c r="B108" s="32" t="s">
        <v>15</v>
      </c>
      <c r="C108" s="32" t="s">
        <v>18</v>
      </c>
      <c r="D108" s="36">
        <v>2013601</v>
      </c>
      <c r="E108" s="32" t="s">
        <v>17</v>
      </c>
      <c r="F108" s="39">
        <v>49.07</v>
      </c>
      <c r="G108" s="36"/>
    </row>
    <row r="109" ht="31" customHeight="1" spans="1:7">
      <c r="A109" s="48"/>
      <c r="B109" s="32" t="s">
        <v>15</v>
      </c>
      <c r="C109" s="32" t="s">
        <v>26</v>
      </c>
      <c r="D109" s="36">
        <v>2013601</v>
      </c>
      <c r="E109" s="32" t="s">
        <v>17</v>
      </c>
      <c r="F109" s="39">
        <v>8.3</v>
      </c>
      <c r="G109" s="36"/>
    </row>
    <row r="110" ht="31" customHeight="1" spans="1:7">
      <c r="A110" s="48"/>
      <c r="B110" s="32" t="s">
        <v>15</v>
      </c>
      <c r="C110" s="32" t="s">
        <v>27</v>
      </c>
      <c r="D110" s="36">
        <v>2013650</v>
      </c>
      <c r="E110" s="32" t="s">
        <v>20</v>
      </c>
      <c r="F110" s="39">
        <v>-15.65</v>
      </c>
      <c r="G110" s="36"/>
    </row>
    <row r="111" ht="31" customHeight="1" spans="1:7">
      <c r="A111" s="48"/>
      <c r="B111" s="32" t="s">
        <v>15</v>
      </c>
      <c r="C111" s="32" t="s">
        <v>19</v>
      </c>
      <c r="D111" s="36">
        <v>2013650</v>
      </c>
      <c r="E111" s="32" t="s">
        <v>20</v>
      </c>
      <c r="F111" s="39">
        <v>4.12</v>
      </c>
      <c r="G111" s="36"/>
    </row>
    <row r="112" ht="31" customHeight="1" spans="1:7">
      <c r="A112" s="48"/>
      <c r="B112" s="32" t="s">
        <v>62</v>
      </c>
      <c r="C112" s="32" t="s">
        <v>63</v>
      </c>
      <c r="D112" s="36">
        <v>2013601</v>
      </c>
      <c r="E112" s="32" t="s">
        <v>17</v>
      </c>
      <c r="F112" s="43">
        <v>10.474</v>
      </c>
      <c r="G112" s="49" t="s">
        <v>64</v>
      </c>
    </row>
    <row r="113" ht="31" customHeight="1" spans="1:7">
      <c r="A113" s="27">
        <v>7</v>
      </c>
      <c r="B113" s="32"/>
      <c r="C113" s="32"/>
      <c r="D113" s="40">
        <v>20138</v>
      </c>
      <c r="E113" s="41" t="s">
        <v>65</v>
      </c>
      <c r="F113" s="44">
        <f>SUM(F114:F117)</f>
        <v>378.21</v>
      </c>
      <c r="G113" s="38"/>
    </row>
    <row r="114" ht="31" customHeight="1" spans="1:7">
      <c r="A114" s="27">
        <v>8</v>
      </c>
      <c r="B114" s="32" t="s">
        <v>15</v>
      </c>
      <c r="C114" s="32" t="s">
        <v>16</v>
      </c>
      <c r="D114" s="36">
        <v>2013801</v>
      </c>
      <c r="E114" s="32" t="s">
        <v>17</v>
      </c>
      <c r="F114" s="39">
        <v>-199.58</v>
      </c>
      <c r="G114" s="38"/>
    </row>
    <row r="115" s="3" customFormat="1" ht="31" customHeight="1" spans="1:7">
      <c r="A115" s="27"/>
      <c r="B115" s="32" t="s">
        <v>15</v>
      </c>
      <c r="C115" s="32" t="s">
        <v>18</v>
      </c>
      <c r="D115" s="36">
        <v>2013801</v>
      </c>
      <c r="E115" s="32" t="s">
        <v>17</v>
      </c>
      <c r="F115" s="39">
        <v>140.41</v>
      </c>
      <c r="G115" s="38"/>
    </row>
    <row r="116" s="3" customFormat="1" ht="31" customHeight="1" spans="1:7">
      <c r="A116" s="27"/>
      <c r="B116" s="32" t="s">
        <v>15</v>
      </c>
      <c r="C116" s="32" t="s">
        <v>26</v>
      </c>
      <c r="D116" s="36">
        <v>2013801</v>
      </c>
      <c r="E116" s="32" t="s">
        <v>17</v>
      </c>
      <c r="F116" s="39">
        <v>434.67</v>
      </c>
      <c r="G116" s="38"/>
    </row>
    <row r="117" s="3" customFormat="1" ht="31" customHeight="1" spans="1:7">
      <c r="A117" s="27"/>
      <c r="B117" s="32" t="s">
        <v>15</v>
      </c>
      <c r="C117" s="32" t="s">
        <v>19</v>
      </c>
      <c r="D117" s="36">
        <v>2013850</v>
      </c>
      <c r="E117" s="32" t="s">
        <v>20</v>
      </c>
      <c r="F117" s="39">
        <v>2.71</v>
      </c>
      <c r="G117" s="38"/>
    </row>
    <row r="118" s="4" customFormat="1" ht="31" customHeight="1" spans="1:7">
      <c r="A118" s="27"/>
      <c r="B118" s="32"/>
      <c r="C118" s="32"/>
      <c r="D118" s="40">
        <v>20199</v>
      </c>
      <c r="E118" s="41" t="s">
        <v>66</v>
      </c>
      <c r="F118" s="44">
        <f>SUM(F119:F128)</f>
        <v>-7406.363127</v>
      </c>
      <c r="G118" s="32"/>
    </row>
    <row r="119" s="4" customFormat="1" ht="31" customHeight="1" spans="1:7">
      <c r="A119" s="27"/>
      <c r="B119" s="32" t="s">
        <v>67</v>
      </c>
      <c r="C119" s="32" t="s">
        <v>68</v>
      </c>
      <c r="D119" s="36">
        <v>2019999</v>
      </c>
      <c r="E119" s="32" t="s">
        <v>66</v>
      </c>
      <c r="F119" s="39">
        <v>1540.616873</v>
      </c>
      <c r="G119" s="32"/>
    </row>
    <row r="120" s="4" customFormat="1" ht="31" customHeight="1" spans="1:7">
      <c r="A120" s="27"/>
      <c r="B120" s="32" t="s">
        <v>67</v>
      </c>
      <c r="C120" s="32" t="s">
        <v>69</v>
      </c>
      <c r="D120" s="36">
        <v>2019999</v>
      </c>
      <c r="E120" s="32" t="s">
        <v>66</v>
      </c>
      <c r="F120" s="39">
        <v>20</v>
      </c>
      <c r="G120" s="32"/>
    </row>
    <row r="121" s="4" customFormat="1" ht="31" customHeight="1" spans="1:7">
      <c r="A121" s="27"/>
      <c r="B121" s="32" t="s">
        <v>70</v>
      </c>
      <c r="C121" s="32" t="s">
        <v>71</v>
      </c>
      <c r="D121" s="36">
        <v>2019999</v>
      </c>
      <c r="E121" s="32" t="s">
        <v>66</v>
      </c>
      <c r="F121" s="39">
        <v>10</v>
      </c>
      <c r="G121" s="32"/>
    </row>
    <row r="122" s="4" customFormat="1" ht="31" customHeight="1" spans="1:7">
      <c r="A122" s="27"/>
      <c r="B122" s="32" t="s">
        <v>72</v>
      </c>
      <c r="C122" s="32" t="s">
        <v>73</v>
      </c>
      <c r="D122" s="36">
        <v>2019999</v>
      </c>
      <c r="E122" s="32" t="s">
        <v>66</v>
      </c>
      <c r="F122" s="39">
        <v>10</v>
      </c>
      <c r="G122" s="32"/>
    </row>
    <row r="123" s="4" customFormat="1" ht="31" customHeight="1" spans="1:7">
      <c r="A123" s="27"/>
      <c r="B123" s="32" t="s">
        <v>74</v>
      </c>
      <c r="C123" s="32" t="s">
        <v>75</v>
      </c>
      <c r="D123" s="36">
        <v>2019999</v>
      </c>
      <c r="E123" s="32" t="s">
        <v>66</v>
      </c>
      <c r="F123" s="39">
        <v>45</v>
      </c>
      <c r="G123" s="32"/>
    </row>
    <row r="124" s="4" customFormat="1" ht="31" customHeight="1" spans="1:7">
      <c r="A124" s="27"/>
      <c r="B124" s="32" t="s">
        <v>15</v>
      </c>
      <c r="C124" s="32" t="s">
        <v>76</v>
      </c>
      <c r="D124" s="36">
        <v>2019999</v>
      </c>
      <c r="E124" s="32" t="s">
        <v>66</v>
      </c>
      <c r="F124" s="39">
        <v>-190.11</v>
      </c>
      <c r="G124" s="32"/>
    </row>
    <row r="125" s="4" customFormat="1" ht="31" customHeight="1" spans="1:7">
      <c r="A125" s="27"/>
      <c r="B125" s="32" t="s">
        <v>15</v>
      </c>
      <c r="C125" s="32" t="s">
        <v>77</v>
      </c>
      <c r="D125" s="36">
        <v>2019999</v>
      </c>
      <c r="E125" s="32" t="s">
        <v>66</v>
      </c>
      <c r="F125" s="39">
        <v>-78.99</v>
      </c>
      <c r="G125" s="32"/>
    </row>
    <row r="126" s="4" customFormat="1" ht="31" customHeight="1" spans="1:7">
      <c r="A126" s="27"/>
      <c r="B126" s="32" t="s">
        <v>15</v>
      </c>
      <c r="C126" s="32" t="s">
        <v>78</v>
      </c>
      <c r="D126" s="36">
        <v>2019999</v>
      </c>
      <c r="E126" s="32" t="s">
        <v>66</v>
      </c>
      <c r="F126" s="39">
        <v>-5392.38</v>
      </c>
      <c r="G126" s="32"/>
    </row>
    <row r="127" s="4" customFormat="1" ht="31" customHeight="1" spans="1:7">
      <c r="A127" s="27"/>
      <c r="B127" s="32" t="s">
        <v>15</v>
      </c>
      <c r="C127" s="32" t="s">
        <v>79</v>
      </c>
      <c r="D127" s="36">
        <v>2019999</v>
      </c>
      <c r="E127" s="32" t="s">
        <v>66</v>
      </c>
      <c r="F127" s="39">
        <v>-3370.5</v>
      </c>
      <c r="G127" s="32"/>
    </row>
    <row r="128" s="4" customFormat="1" ht="31" customHeight="1" spans="1:7">
      <c r="A128" s="27"/>
      <c r="B128" s="32"/>
      <c r="C128" s="32"/>
      <c r="D128" s="36"/>
      <c r="E128" s="32"/>
      <c r="F128" s="39"/>
      <c r="G128" s="32"/>
    </row>
    <row r="129" ht="31" customHeight="1" spans="1:7">
      <c r="A129" s="27">
        <v>43</v>
      </c>
      <c r="B129" s="28"/>
      <c r="C129" s="28"/>
      <c r="D129" s="50">
        <v>204</v>
      </c>
      <c r="E129" s="28" t="s">
        <v>80</v>
      </c>
      <c r="F129" s="30">
        <f>F130+F134+F149+F144+F139+F141</f>
        <v>-368.9132</v>
      </c>
      <c r="G129" s="28"/>
    </row>
    <row r="130" ht="31" customHeight="1" spans="1:7">
      <c r="A130" s="27"/>
      <c r="B130" s="28"/>
      <c r="C130" s="28"/>
      <c r="D130" s="40">
        <v>20401</v>
      </c>
      <c r="E130" s="41" t="s">
        <v>81</v>
      </c>
      <c r="F130" s="30">
        <f>SUM(F131:F133)</f>
        <v>-17.14</v>
      </c>
      <c r="G130" s="28"/>
    </row>
    <row r="131" ht="31" customHeight="1" spans="1:7">
      <c r="A131" s="27"/>
      <c r="B131" s="32" t="s">
        <v>15</v>
      </c>
      <c r="C131" s="32" t="s">
        <v>27</v>
      </c>
      <c r="D131" s="36">
        <v>2040101</v>
      </c>
      <c r="E131" s="32" t="s">
        <v>81</v>
      </c>
      <c r="F131" s="32">
        <v>-28.25</v>
      </c>
      <c r="G131" s="28"/>
    </row>
    <row r="132" ht="31" customHeight="1" spans="1:7">
      <c r="A132" s="27"/>
      <c r="B132" s="32" t="s">
        <v>15</v>
      </c>
      <c r="C132" s="32" t="s">
        <v>28</v>
      </c>
      <c r="D132" s="36">
        <v>2040101</v>
      </c>
      <c r="E132" s="32" t="s">
        <v>81</v>
      </c>
      <c r="F132" s="32">
        <v>4.5</v>
      </c>
      <c r="G132" s="28"/>
    </row>
    <row r="133" ht="31" customHeight="1" spans="1:7">
      <c r="A133" s="27"/>
      <c r="B133" s="32" t="s">
        <v>15</v>
      </c>
      <c r="C133" s="32" t="s">
        <v>19</v>
      </c>
      <c r="D133" s="36">
        <v>2040101</v>
      </c>
      <c r="E133" s="32" t="s">
        <v>81</v>
      </c>
      <c r="F133" s="32">
        <v>6.61</v>
      </c>
      <c r="G133" s="28"/>
    </row>
    <row r="134" ht="31" customHeight="1" spans="1:7">
      <c r="A134" s="27">
        <v>44</v>
      </c>
      <c r="B134" s="28"/>
      <c r="C134" s="28"/>
      <c r="D134" s="40">
        <v>20402</v>
      </c>
      <c r="E134" s="41" t="s">
        <v>82</v>
      </c>
      <c r="F134" s="30">
        <f>SUM(F135:F138)</f>
        <v>-627.9032</v>
      </c>
      <c r="G134" s="28"/>
    </row>
    <row r="135" s="3" customFormat="1" ht="31" customHeight="1" spans="1:7">
      <c r="A135" s="27"/>
      <c r="B135" s="32" t="s">
        <v>15</v>
      </c>
      <c r="C135" s="32" t="s">
        <v>16</v>
      </c>
      <c r="D135" s="36">
        <v>2040201</v>
      </c>
      <c r="E135" s="32" t="s">
        <v>17</v>
      </c>
      <c r="F135" s="32">
        <v>-1624.01</v>
      </c>
      <c r="G135" s="28"/>
    </row>
    <row r="136" s="3" customFormat="1" ht="31" customHeight="1" spans="1:7">
      <c r="A136" s="27"/>
      <c r="B136" s="32" t="s">
        <v>15</v>
      </c>
      <c r="C136" s="32" t="s">
        <v>18</v>
      </c>
      <c r="D136" s="36">
        <v>2040201</v>
      </c>
      <c r="E136" s="32" t="s">
        <v>17</v>
      </c>
      <c r="F136" s="39">
        <v>942.83</v>
      </c>
      <c r="G136" s="28"/>
    </row>
    <row r="137" s="3" customFormat="1" ht="31" customHeight="1" spans="1:7">
      <c r="A137" s="27"/>
      <c r="B137" s="32" t="s">
        <v>15</v>
      </c>
      <c r="C137" s="32" t="s">
        <v>19</v>
      </c>
      <c r="D137" s="36">
        <v>2040250</v>
      </c>
      <c r="E137" s="32" t="s">
        <v>20</v>
      </c>
      <c r="F137" s="39">
        <v>7.43</v>
      </c>
      <c r="G137" s="28"/>
    </row>
    <row r="138" s="2" customFormat="1" ht="31" customHeight="1" spans="1:7">
      <c r="A138" s="27">
        <v>45</v>
      </c>
      <c r="B138" s="32" t="s">
        <v>83</v>
      </c>
      <c r="C138" s="32" t="s">
        <v>84</v>
      </c>
      <c r="D138" s="36">
        <v>2040219</v>
      </c>
      <c r="E138" s="32" t="s">
        <v>85</v>
      </c>
      <c r="F138" s="39">
        <v>45.8468</v>
      </c>
      <c r="G138" s="28"/>
    </row>
    <row r="139" s="4" customFormat="1" ht="31" customHeight="1" spans="1:7">
      <c r="A139" s="27"/>
      <c r="B139" s="32"/>
      <c r="C139" s="32"/>
      <c r="D139" s="40">
        <v>20404</v>
      </c>
      <c r="E139" s="41" t="s">
        <v>86</v>
      </c>
      <c r="F139" s="30">
        <f>SUM(F140:F140)</f>
        <v>87.84</v>
      </c>
      <c r="G139" s="28"/>
    </row>
    <row r="140" s="4" customFormat="1" ht="31" customHeight="1" spans="1:7">
      <c r="A140" s="27"/>
      <c r="B140" s="32" t="s">
        <v>15</v>
      </c>
      <c r="C140" s="32" t="s">
        <v>18</v>
      </c>
      <c r="D140" s="36">
        <v>2040401</v>
      </c>
      <c r="E140" s="32" t="s">
        <v>17</v>
      </c>
      <c r="F140" s="39">
        <v>87.84</v>
      </c>
      <c r="G140" s="28"/>
    </row>
    <row r="141" s="4" customFormat="1" ht="31" customHeight="1" spans="1:7">
      <c r="A141" s="27"/>
      <c r="B141" s="32"/>
      <c r="C141" s="32"/>
      <c r="D141" s="40">
        <v>20405</v>
      </c>
      <c r="E141" s="41" t="s">
        <v>87</v>
      </c>
      <c r="F141" s="30">
        <f>SUM(F142:F143)</f>
        <v>111.6</v>
      </c>
      <c r="G141" s="41"/>
    </row>
    <row r="142" s="4" customFormat="1" ht="31" customHeight="1" spans="1:7">
      <c r="A142" s="27"/>
      <c r="B142" s="32" t="s">
        <v>15</v>
      </c>
      <c r="C142" s="32" t="s">
        <v>18</v>
      </c>
      <c r="D142" s="36">
        <v>2040501</v>
      </c>
      <c r="E142" s="32" t="s">
        <v>17</v>
      </c>
      <c r="F142" s="39">
        <v>111.1</v>
      </c>
      <c r="G142" s="28"/>
    </row>
    <row r="143" s="4" customFormat="1" ht="31" customHeight="1" spans="1:7">
      <c r="A143" s="27"/>
      <c r="B143" s="32" t="s">
        <v>15</v>
      </c>
      <c r="C143" s="32" t="s">
        <v>28</v>
      </c>
      <c r="D143" s="36">
        <v>2040501</v>
      </c>
      <c r="E143" s="32" t="s">
        <v>17</v>
      </c>
      <c r="F143" s="39">
        <v>0.5</v>
      </c>
      <c r="G143" s="28"/>
    </row>
    <row r="144" s="4" customFormat="1" ht="31" customHeight="1" spans="1:7">
      <c r="A144" s="27"/>
      <c r="B144" s="32"/>
      <c r="C144" s="32"/>
      <c r="D144" s="40">
        <v>20406</v>
      </c>
      <c r="E144" s="41" t="s">
        <v>88</v>
      </c>
      <c r="F144" s="30">
        <f>SUM(F145:F148)</f>
        <v>-53.79</v>
      </c>
      <c r="G144" s="28"/>
    </row>
    <row r="145" s="4" customFormat="1" ht="31" customHeight="1" spans="1:7">
      <c r="A145" s="27"/>
      <c r="B145" s="32" t="s">
        <v>15</v>
      </c>
      <c r="C145" s="32" t="s">
        <v>16</v>
      </c>
      <c r="D145" s="36">
        <v>2040601</v>
      </c>
      <c r="E145" s="32" t="s">
        <v>17</v>
      </c>
      <c r="F145" s="32">
        <v>-153.02</v>
      </c>
      <c r="G145" s="28"/>
    </row>
    <row r="146" s="4" customFormat="1" ht="31" customHeight="1" spans="1:7">
      <c r="A146" s="27"/>
      <c r="B146" s="32" t="s">
        <v>15</v>
      </c>
      <c r="C146" s="32" t="s">
        <v>18</v>
      </c>
      <c r="D146" s="36">
        <v>2040601</v>
      </c>
      <c r="E146" s="32" t="s">
        <v>17</v>
      </c>
      <c r="F146" s="39">
        <v>102.34</v>
      </c>
      <c r="G146" s="28"/>
    </row>
    <row r="147" s="4" customFormat="1" ht="31" customHeight="1" spans="1:7">
      <c r="A147" s="27"/>
      <c r="B147" s="32" t="s">
        <v>15</v>
      </c>
      <c r="C147" s="32" t="s">
        <v>27</v>
      </c>
      <c r="D147" s="36">
        <v>2040650</v>
      </c>
      <c r="E147" s="32" t="s">
        <v>20</v>
      </c>
      <c r="F147" s="39">
        <v>-5.74</v>
      </c>
      <c r="G147" s="28"/>
    </row>
    <row r="148" s="4" customFormat="1" ht="31" customHeight="1" spans="1:7">
      <c r="A148" s="27"/>
      <c r="B148" s="32" t="s">
        <v>15</v>
      </c>
      <c r="C148" s="32" t="s">
        <v>19</v>
      </c>
      <c r="D148" s="36">
        <v>2040650</v>
      </c>
      <c r="E148" s="32" t="s">
        <v>20</v>
      </c>
      <c r="F148" s="39">
        <v>2.63</v>
      </c>
      <c r="G148" s="28"/>
    </row>
    <row r="149" s="4" customFormat="1" ht="31" customHeight="1" spans="1:7">
      <c r="A149" s="27">
        <v>46</v>
      </c>
      <c r="B149" s="32"/>
      <c r="C149" s="32"/>
      <c r="D149" s="40">
        <v>20499</v>
      </c>
      <c r="E149" s="41" t="s">
        <v>89</v>
      </c>
      <c r="F149" s="30">
        <f>SUM(F150:F151)</f>
        <v>130.48</v>
      </c>
      <c r="G149" s="28"/>
    </row>
    <row r="150" s="4" customFormat="1" ht="31" customHeight="1" spans="1:7">
      <c r="A150" s="27">
        <v>47</v>
      </c>
      <c r="B150" s="32" t="s">
        <v>90</v>
      </c>
      <c r="C150" s="32" t="s">
        <v>91</v>
      </c>
      <c r="D150" s="36">
        <v>2049999</v>
      </c>
      <c r="E150" s="32" t="s">
        <v>89</v>
      </c>
      <c r="F150" s="39">
        <v>20</v>
      </c>
      <c r="G150" s="28"/>
    </row>
    <row r="151" s="4" customFormat="1" ht="31" customHeight="1" spans="1:7">
      <c r="A151" s="27">
        <v>48</v>
      </c>
      <c r="B151" s="32" t="s">
        <v>90</v>
      </c>
      <c r="C151" s="32" t="s">
        <v>92</v>
      </c>
      <c r="D151" s="36">
        <v>2049999</v>
      </c>
      <c r="E151" s="32" t="s">
        <v>89</v>
      </c>
      <c r="F151" s="39">
        <v>110.48</v>
      </c>
      <c r="G151" s="28"/>
    </row>
    <row r="152" ht="31" customHeight="1" spans="1:7">
      <c r="A152" s="27">
        <v>51</v>
      </c>
      <c r="B152" s="32"/>
      <c r="C152" s="51"/>
      <c r="D152" s="36"/>
      <c r="E152" s="32"/>
      <c r="F152" s="30"/>
      <c r="G152" s="32"/>
    </row>
    <row r="153" s="4" customFormat="1" ht="31" customHeight="1" spans="1:7">
      <c r="A153" s="27"/>
      <c r="B153" s="32"/>
      <c r="C153" s="51"/>
      <c r="D153" s="50">
        <v>205</v>
      </c>
      <c r="E153" s="28" t="s">
        <v>93</v>
      </c>
      <c r="F153" s="30">
        <f>F160+F169+F173+F181+F154+F175</f>
        <v>-12068.975</v>
      </c>
      <c r="G153" s="32"/>
    </row>
    <row r="154" s="4" customFormat="1" ht="31" customHeight="1" spans="1:7">
      <c r="A154" s="27"/>
      <c r="B154" s="32"/>
      <c r="C154" s="51"/>
      <c r="D154" s="40">
        <v>20501</v>
      </c>
      <c r="E154" s="41" t="s">
        <v>94</v>
      </c>
      <c r="F154" s="30">
        <f>SUM(F155:F159)</f>
        <v>-97.12</v>
      </c>
      <c r="G154" s="32"/>
    </row>
    <row r="155" s="4" customFormat="1" ht="31" customHeight="1" spans="1:7">
      <c r="A155" s="27"/>
      <c r="B155" s="32" t="s">
        <v>15</v>
      </c>
      <c r="C155" s="32" t="s">
        <v>16</v>
      </c>
      <c r="D155" s="36">
        <v>2050101</v>
      </c>
      <c r="E155" s="32" t="s">
        <v>17</v>
      </c>
      <c r="F155" s="39">
        <v>-75.16</v>
      </c>
      <c r="G155" s="32"/>
    </row>
    <row r="156" s="4" customFormat="1" ht="31" customHeight="1" spans="1:7">
      <c r="A156" s="27"/>
      <c r="B156" s="32" t="s">
        <v>15</v>
      </c>
      <c r="C156" s="32" t="s">
        <v>18</v>
      </c>
      <c r="D156" s="36">
        <v>2050101</v>
      </c>
      <c r="E156" s="32" t="s">
        <v>17</v>
      </c>
      <c r="F156" s="39">
        <v>44.62</v>
      </c>
      <c r="G156" s="32"/>
    </row>
    <row r="157" s="4" customFormat="1" ht="31" customHeight="1" spans="1:7">
      <c r="A157" s="27"/>
      <c r="B157" s="32" t="s">
        <v>15</v>
      </c>
      <c r="C157" s="32" t="s">
        <v>27</v>
      </c>
      <c r="D157" s="36">
        <v>2050199</v>
      </c>
      <c r="E157" s="32" t="s">
        <v>95</v>
      </c>
      <c r="F157" s="39">
        <v>-164.74</v>
      </c>
      <c r="G157" s="32"/>
    </row>
    <row r="158" s="4" customFormat="1" ht="31" customHeight="1" spans="1:7">
      <c r="A158" s="27"/>
      <c r="B158" s="32" t="s">
        <v>15</v>
      </c>
      <c r="C158" s="32" t="s">
        <v>19</v>
      </c>
      <c r="D158" s="36">
        <v>2050199</v>
      </c>
      <c r="E158" s="32" t="s">
        <v>95</v>
      </c>
      <c r="F158" s="39">
        <v>63.52</v>
      </c>
      <c r="G158" s="32"/>
    </row>
    <row r="159" s="4" customFormat="1" ht="31" customHeight="1" spans="1:7">
      <c r="A159" s="27"/>
      <c r="B159" s="32" t="s">
        <v>15</v>
      </c>
      <c r="C159" s="32" t="s">
        <v>29</v>
      </c>
      <c r="D159" s="36">
        <v>2050199</v>
      </c>
      <c r="E159" s="32" t="s">
        <v>95</v>
      </c>
      <c r="F159" s="39">
        <v>34.64</v>
      </c>
      <c r="G159" s="32"/>
    </row>
    <row r="160" s="4" customFormat="1" ht="31" customHeight="1" spans="1:7">
      <c r="A160" s="27"/>
      <c r="B160" s="32"/>
      <c r="C160" s="51"/>
      <c r="D160" s="40">
        <v>20502</v>
      </c>
      <c r="E160" s="41" t="s">
        <v>96</v>
      </c>
      <c r="F160" s="30">
        <f>SUM(F161:F168)</f>
        <v>-10892.245</v>
      </c>
      <c r="G160" s="32"/>
    </row>
    <row r="161" s="4" customFormat="1" ht="31" customHeight="1" spans="1:7">
      <c r="A161" s="27"/>
      <c r="B161" s="32" t="s">
        <v>15</v>
      </c>
      <c r="C161" s="32" t="s">
        <v>27</v>
      </c>
      <c r="D161" s="36">
        <v>2050201</v>
      </c>
      <c r="E161" s="32" t="s">
        <v>97</v>
      </c>
      <c r="F161" s="39">
        <v>-208.12</v>
      </c>
      <c r="G161" s="32"/>
    </row>
    <row r="162" s="4" customFormat="1" ht="31" customHeight="1" spans="1:7">
      <c r="A162" s="27"/>
      <c r="B162" s="32" t="s">
        <v>15</v>
      </c>
      <c r="C162" s="32" t="s">
        <v>27</v>
      </c>
      <c r="D162" s="36">
        <v>2050202</v>
      </c>
      <c r="E162" s="32" t="s">
        <v>98</v>
      </c>
      <c r="F162" s="39">
        <v>-7479.1</v>
      </c>
      <c r="G162" s="32"/>
    </row>
    <row r="163" s="4" customFormat="1" ht="31" customHeight="1" spans="1:7">
      <c r="A163" s="27"/>
      <c r="B163" s="32" t="s">
        <v>67</v>
      </c>
      <c r="C163" s="51" t="s">
        <v>99</v>
      </c>
      <c r="D163" s="36">
        <v>2050202</v>
      </c>
      <c r="E163" s="32" t="s">
        <v>98</v>
      </c>
      <c r="F163" s="39">
        <v>898.4</v>
      </c>
      <c r="G163" s="32" t="s">
        <v>100</v>
      </c>
    </row>
    <row r="164" s="4" customFormat="1" ht="31" customHeight="1" spans="1:7">
      <c r="A164" s="27"/>
      <c r="B164" s="32" t="s">
        <v>15</v>
      </c>
      <c r="C164" s="32" t="s">
        <v>27</v>
      </c>
      <c r="D164" s="36">
        <v>2050203</v>
      </c>
      <c r="E164" s="32" t="s">
        <v>101</v>
      </c>
      <c r="F164" s="39">
        <v>-2170.98</v>
      </c>
      <c r="G164" s="32"/>
    </row>
    <row r="165" s="4" customFormat="1" ht="31" customHeight="1" spans="1:7">
      <c r="A165" s="27"/>
      <c r="B165" s="32" t="s">
        <v>15</v>
      </c>
      <c r="C165" s="32" t="s">
        <v>29</v>
      </c>
      <c r="D165" s="36">
        <v>2050203</v>
      </c>
      <c r="E165" s="32" t="s">
        <v>101</v>
      </c>
      <c r="F165" s="39">
        <v>4.1</v>
      </c>
      <c r="G165" s="32"/>
    </row>
    <row r="166" s="4" customFormat="1" ht="31" customHeight="1" spans="1:7">
      <c r="A166" s="27"/>
      <c r="B166" s="32" t="s">
        <v>15</v>
      </c>
      <c r="C166" s="32" t="s">
        <v>27</v>
      </c>
      <c r="D166" s="36">
        <v>2050204</v>
      </c>
      <c r="E166" s="32" t="s">
        <v>102</v>
      </c>
      <c r="F166" s="39">
        <v>-2241.03</v>
      </c>
      <c r="G166" s="32"/>
    </row>
    <row r="167" s="4" customFormat="1" ht="31" customHeight="1" spans="1:7">
      <c r="A167" s="27"/>
      <c r="B167" s="32" t="s">
        <v>103</v>
      </c>
      <c r="C167" s="32" t="s">
        <v>104</v>
      </c>
      <c r="D167" s="36">
        <v>2050299</v>
      </c>
      <c r="E167" s="32" t="s">
        <v>105</v>
      </c>
      <c r="F167" s="39">
        <v>111.38</v>
      </c>
      <c r="G167" s="32"/>
    </row>
    <row r="168" s="4" customFormat="1" ht="31" customHeight="1" spans="1:7">
      <c r="A168" s="27"/>
      <c r="B168" s="32" t="s">
        <v>103</v>
      </c>
      <c r="C168" s="32" t="s">
        <v>106</v>
      </c>
      <c r="D168" s="36">
        <v>2050299</v>
      </c>
      <c r="E168" s="32" t="s">
        <v>105</v>
      </c>
      <c r="F168" s="39">
        <v>193.105</v>
      </c>
      <c r="G168" s="32"/>
    </row>
    <row r="169" s="4" customFormat="1" ht="31" customHeight="1" spans="1:7">
      <c r="A169" s="27"/>
      <c r="B169" s="32"/>
      <c r="C169" s="32"/>
      <c r="D169" s="40">
        <v>20503</v>
      </c>
      <c r="E169" s="41" t="s">
        <v>107</v>
      </c>
      <c r="F169" s="30">
        <f>SUM(F170:F172)</f>
        <v>-276.92</v>
      </c>
      <c r="G169" s="32"/>
    </row>
    <row r="170" s="4" customFormat="1" ht="31" customHeight="1" spans="1:7">
      <c r="A170" s="27"/>
      <c r="B170" s="32" t="s">
        <v>15</v>
      </c>
      <c r="C170" s="32" t="s">
        <v>27</v>
      </c>
      <c r="D170" s="36">
        <v>2050302</v>
      </c>
      <c r="E170" s="32" t="s">
        <v>108</v>
      </c>
      <c r="F170" s="39">
        <v>-244.98</v>
      </c>
      <c r="G170" s="32"/>
    </row>
    <row r="171" s="4" customFormat="1" ht="31" customHeight="1" spans="1:7">
      <c r="A171" s="27"/>
      <c r="B171" s="32" t="s">
        <v>109</v>
      </c>
      <c r="C171" s="32" t="s">
        <v>110</v>
      </c>
      <c r="D171" s="36">
        <v>2050303</v>
      </c>
      <c r="E171" s="32" t="s">
        <v>111</v>
      </c>
      <c r="F171" s="39">
        <v>4.95</v>
      </c>
      <c r="G171" s="32"/>
    </row>
    <row r="172" s="4" customFormat="1" ht="31" customHeight="1" spans="1:7">
      <c r="A172" s="27"/>
      <c r="B172" s="32" t="s">
        <v>15</v>
      </c>
      <c r="C172" s="32" t="s">
        <v>27</v>
      </c>
      <c r="D172" s="36">
        <v>2050399</v>
      </c>
      <c r="E172" s="32" t="s">
        <v>112</v>
      </c>
      <c r="F172" s="39">
        <v>-36.89</v>
      </c>
      <c r="G172" s="47"/>
    </row>
    <row r="173" s="4" customFormat="1" ht="31" customHeight="1" spans="1:7">
      <c r="A173" s="27"/>
      <c r="B173" s="32"/>
      <c r="C173" s="32"/>
      <c r="D173" s="40">
        <v>20507</v>
      </c>
      <c r="E173" s="41" t="s">
        <v>113</v>
      </c>
      <c r="F173" s="30">
        <f>SUM(F174:F174)</f>
        <v>-46</v>
      </c>
      <c r="G173" s="47"/>
    </row>
    <row r="174" s="4" customFormat="1" ht="31" customHeight="1" spans="1:7">
      <c r="A174" s="27"/>
      <c r="B174" s="32" t="s">
        <v>15</v>
      </c>
      <c r="C174" s="32" t="s">
        <v>27</v>
      </c>
      <c r="D174" s="36">
        <v>2050701</v>
      </c>
      <c r="E174" s="32" t="s">
        <v>114</v>
      </c>
      <c r="F174" s="39">
        <v>-46</v>
      </c>
      <c r="G174" s="47"/>
    </row>
    <row r="175" s="4" customFormat="1" ht="31" customHeight="1" spans="1:7">
      <c r="A175" s="27"/>
      <c r="B175" s="32"/>
      <c r="C175" s="32"/>
      <c r="D175" s="40">
        <v>20508</v>
      </c>
      <c r="E175" s="41" t="s">
        <v>115</v>
      </c>
      <c r="F175" s="30">
        <f>SUM(F176:F180)</f>
        <v>38.31</v>
      </c>
      <c r="G175" s="47"/>
    </row>
    <row r="176" s="4" customFormat="1" ht="31" customHeight="1" spans="1:7">
      <c r="A176" s="27"/>
      <c r="B176" s="32" t="s">
        <v>15</v>
      </c>
      <c r="C176" s="32" t="s">
        <v>35</v>
      </c>
      <c r="D176" s="36">
        <v>2050802</v>
      </c>
      <c r="E176" s="32" t="s">
        <v>116</v>
      </c>
      <c r="F176" s="39">
        <v>-35.41</v>
      </c>
      <c r="G176" s="47"/>
    </row>
    <row r="177" s="4" customFormat="1" ht="31" customHeight="1" spans="1:7">
      <c r="A177" s="27"/>
      <c r="B177" s="32" t="s">
        <v>15</v>
      </c>
      <c r="C177" s="32" t="s">
        <v>18</v>
      </c>
      <c r="D177" s="36">
        <v>2050802</v>
      </c>
      <c r="E177" s="32" t="s">
        <v>116</v>
      </c>
      <c r="F177" s="39">
        <v>4.05</v>
      </c>
      <c r="G177" s="47"/>
    </row>
    <row r="178" s="4" customFormat="1" ht="31" customHeight="1" spans="1:7">
      <c r="A178" s="27"/>
      <c r="B178" s="32" t="s">
        <v>15</v>
      </c>
      <c r="C178" s="32" t="s">
        <v>28</v>
      </c>
      <c r="D178" s="36">
        <v>2050802</v>
      </c>
      <c r="E178" s="32" t="s">
        <v>116</v>
      </c>
      <c r="F178" s="39">
        <v>17</v>
      </c>
      <c r="G178" s="47"/>
    </row>
    <row r="179" s="4" customFormat="1" ht="31" customHeight="1" spans="1:7">
      <c r="A179" s="27"/>
      <c r="B179" s="32" t="s">
        <v>15</v>
      </c>
      <c r="C179" s="32" t="s">
        <v>19</v>
      </c>
      <c r="D179" s="36">
        <v>2050802</v>
      </c>
      <c r="E179" s="32" t="s">
        <v>116</v>
      </c>
      <c r="F179" s="39">
        <v>16.87</v>
      </c>
      <c r="G179" s="47"/>
    </row>
    <row r="180" s="4" customFormat="1" ht="31" customHeight="1" spans="1:7">
      <c r="A180" s="27"/>
      <c r="B180" s="32" t="s">
        <v>15</v>
      </c>
      <c r="C180" s="32" t="s">
        <v>26</v>
      </c>
      <c r="D180" s="36">
        <v>2050802</v>
      </c>
      <c r="E180" s="32" t="s">
        <v>116</v>
      </c>
      <c r="F180" s="39">
        <v>35.8</v>
      </c>
      <c r="G180" s="47"/>
    </row>
    <row r="181" s="4" customFormat="1" ht="31" customHeight="1" spans="1:7">
      <c r="A181" s="27"/>
      <c r="B181" s="32"/>
      <c r="C181" s="32"/>
      <c r="D181" s="40">
        <v>20509</v>
      </c>
      <c r="E181" s="41" t="s">
        <v>117</v>
      </c>
      <c r="F181" s="30">
        <f>F182</f>
        <v>-795</v>
      </c>
      <c r="G181" s="47"/>
    </row>
    <row r="182" s="4" customFormat="1" ht="31" customHeight="1" spans="1:7">
      <c r="A182" s="27"/>
      <c r="B182" s="32" t="s">
        <v>67</v>
      </c>
      <c r="C182" s="32" t="s">
        <v>99</v>
      </c>
      <c r="D182" s="46">
        <v>2050999</v>
      </c>
      <c r="E182" s="47" t="s">
        <v>118</v>
      </c>
      <c r="F182" s="30">
        <v>-795</v>
      </c>
      <c r="G182" s="47"/>
    </row>
    <row r="183" s="4" customFormat="1" ht="31" customHeight="1" spans="1:7">
      <c r="A183" s="27"/>
      <c r="B183" s="32"/>
      <c r="C183" s="32"/>
      <c r="D183" s="46"/>
      <c r="E183" s="47"/>
      <c r="F183" s="30"/>
      <c r="G183" s="47"/>
    </row>
    <row r="184" s="4" customFormat="1" ht="31" customHeight="1" spans="1:7">
      <c r="A184" s="27"/>
      <c r="B184" s="32"/>
      <c r="C184" s="51"/>
      <c r="D184" s="52">
        <v>206</v>
      </c>
      <c r="E184" s="53" t="s">
        <v>119</v>
      </c>
      <c r="F184" s="30">
        <f>F185+F188</f>
        <v>31.88</v>
      </c>
      <c r="G184" s="32"/>
    </row>
    <row r="185" s="4" customFormat="1" ht="31" customHeight="1" spans="1:7">
      <c r="A185" s="48"/>
      <c r="B185" s="32"/>
      <c r="C185" s="51"/>
      <c r="D185" s="40">
        <v>20607</v>
      </c>
      <c r="E185" s="41" t="s">
        <v>120</v>
      </c>
      <c r="F185" s="30">
        <f>SUM(F186:F187)</f>
        <v>-6.32</v>
      </c>
      <c r="G185" s="47"/>
    </row>
    <row r="186" s="4" customFormat="1" ht="31" customHeight="1" spans="1:7">
      <c r="A186" s="48"/>
      <c r="B186" s="32" t="s">
        <v>15</v>
      </c>
      <c r="C186" s="32" t="s">
        <v>16</v>
      </c>
      <c r="D186" s="36">
        <v>2060701</v>
      </c>
      <c r="E186" s="32" t="s">
        <v>121</v>
      </c>
      <c r="F186" s="39">
        <v>-9.07</v>
      </c>
      <c r="G186" s="47"/>
    </row>
    <row r="187" s="4" customFormat="1" ht="31" customHeight="1" spans="1:7">
      <c r="A187" s="48"/>
      <c r="B187" s="32" t="s">
        <v>15</v>
      </c>
      <c r="C187" s="32" t="s">
        <v>18</v>
      </c>
      <c r="D187" s="36">
        <v>2060701</v>
      </c>
      <c r="E187" s="32" t="s">
        <v>121</v>
      </c>
      <c r="F187" s="39">
        <v>2.75</v>
      </c>
      <c r="G187" s="47"/>
    </row>
    <row r="188" s="4" customFormat="1" ht="31" customHeight="1" spans="1:7">
      <c r="A188" s="48"/>
      <c r="B188" s="32"/>
      <c r="C188" s="32"/>
      <c r="D188" s="40">
        <v>20699</v>
      </c>
      <c r="E188" s="41" t="s">
        <v>122</v>
      </c>
      <c r="F188" s="30">
        <v>38.2</v>
      </c>
      <c r="G188" s="49"/>
    </row>
    <row r="189" s="4" customFormat="1" ht="31" customHeight="1" spans="1:7">
      <c r="A189" s="48"/>
      <c r="B189" s="32" t="s">
        <v>123</v>
      </c>
      <c r="C189" s="32" t="s">
        <v>124</v>
      </c>
      <c r="D189" s="54">
        <v>2069999</v>
      </c>
      <c r="E189" s="55" t="s">
        <v>122</v>
      </c>
      <c r="F189" s="39">
        <v>38.2</v>
      </c>
      <c r="G189" s="56"/>
    </row>
    <row r="190" s="4" customFormat="1" ht="31" customHeight="1" spans="1:7">
      <c r="A190" s="48"/>
      <c r="B190" s="32"/>
      <c r="C190" s="32"/>
      <c r="D190" s="54"/>
      <c r="E190" s="55"/>
      <c r="F190" s="30"/>
      <c r="G190" s="56"/>
    </row>
    <row r="191" ht="31" customHeight="1" spans="1:7">
      <c r="A191" s="27">
        <v>71</v>
      </c>
      <c r="B191" s="32"/>
      <c r="C191" s="32"/>
      <c r="D191" s="57">
        <v>207</v>
      </c>
      <c r="E191" s="58" t="s">
        <v>125</v>
      </c>
      <c r="F191" s="30">
        <f>F192+F211+F219+F215+F217</f>
        <v>973.5002</v>
      </c>
      <c r="G191" s="28"/>
    </row>
    <row r="192" s="4" customFormat="1" ht="31" customHeight="1" spans="1:7">
      <c r="A192" s="27">
        <v>82</v>
      </c>
      <c r="B192" s="32"/>
      <c r="C192" s="59"/>
      <c r="D192" s="33">
        <v>20701</v>
      </c>
      <c r="E192" s="34" t="s">
        <v>126</v>
      </c>
      <c r="F192" s="30">
        <f>SUM(F193:F210)</f>
        <v>1037.0111</v>
      </c>
      <c r="G192" s="32"/>
    </row>
    <row r="193" s="4" customFormat="1" ht="31" customHeight="1" spans="1:7">
      <c r="A193" s="27"/>
      <c r="B193" s="32" t="s">
        <v>15</v>
      </c>
      <c r="C193" s="32" t="s">
        <v>16</v>
      </c>
      <c r="D193" s="36">
        <v>2070101</v>
      </c>
      <c r="E193" s="32" t="s">
        <v>17</v>
      </c>
      <c r="F193" s="39">
        <v>-79.77</v>
      </c>
      <c r="G193" s="32"/>
    </row>
    <row r="194" s="4" customFormat="1" ht="31" customHeight="1" spans="1:7">
      <c r="A194" s="27"/>
      <c r="B194" s="32" t="s">
        <v>15</v>
      </c>
      <c r="C194" s="32" t="s">
        <v>18</v>
      </c>
      <c r="D194" s="36">
        <v>2070101</v>
      </c>
      <c r="E194" s="32" t="s">
        <v>17</v>
      </c>
      <c r="F194" s="39">
        <v>44.71</v>
      </c>
      <c r="G194" s="32"/>
    </row>
    <row r="195" s="4" customFormat="1" ht="31" customHeight="1" spans="1:7">
      <c r="A195" s="27"/>
      <c r="B195" s="32" t="s">
        <v>127</v>
      </c>
      <c r="C195" s="59" t="s">
        <v>128</v>
      </c>
      <c r="D195" s="36">
        <v>2070101</v>
      </c>
      <c r="E195" s="32" t="s">
        <v>17</v>
      </c>
      <c r="F195" s="39">
        <v>15</v>
      </c>
      <c r="G195" s="49" t="s">
        <v>64</v>
      </c>
    </row>
    <row r="196" s="4" customFormat="1" ht="31" customHeight="1" spans="1:7">
      <c r="A196" s="27"/>
      <c r="B196" s="32" t="s">
        <v>15</v>
      </c>
      <c r="C196" s="32" t="s">
        <v>29</v>
      </c>
      <c r="D196" s="36">
        <v>2070103</v>
      </c>
      <c r="E196" s="32" t="s">
        <v>51</v>
      </c>
      <c r="F196" s="39">
        <v>19.8</v>
      </c>
      <c r="G196" s="49"/>
    </row>
    <row r="197" s="4" customFormat="1" ht="31" customHeight="1" spans="1:7">
      <c r="A197" s="27"/>
      <c r="B197" s="32" t="s">
        <v>127</v>
      </c>
      <c r="C197" s="32" t="s">
        <v>129</v>
      </c>
      <c r="D197" s="36">
        <v>2070104</v>
      </c>
      <c r="E197" s="32" t="s">
        <v>130</v>
      </c>
      <c r="F197" s="39">
        <v>45</v>
      </c>
      <c r="G197" s="32"/>
    </row>
    <row r="198" s="4" customFormat="1" ht="31" customHeight="1" spans="1:7">
      <c r="A198" s="60"/>
      <c r="B198" s="32" t="s">
        <v>15</v>
      </c>
      <c r="C198" s="32" t="s">
        <v>27</v>
      </c>
      <c r="D198" s="36">
        <v>2070104</v>
      </c>
      <c r="E198" s="32" t="s">
        <v>130</v>
      </c>
      <c r="F198" s="39">
        <v>-29.71</v>
      </c>
      <c r="G198" s="47"/>
    </row>
    <row r="199" s="4" customFormat="1" ht="31" customHeight="1" spans="1:7">
      <c r="A199" s="60"/>
      <c r="B199" s="32" t="s">
        <v>15</v>
      </c>
      <c r="C199" s="32" t="s">
        <v>28</v>
      </c>
      <c r="D199" s="36">
        <v>2070104</v>
      </c>
      <c r="E199" s="32" t="s">
        <v>130</v>
      </c>
      <c r="F199" s="39">
        <v>4</v>
      </c>
      <c r="G199" s="47"/>
    </row>
    <row r="200" s="4" customFormat="1" ht="31" customHeight="1" spans="1:7">
      <c r="A200" s="60"/>
      <c r="B200" s="32" t="s">
        <v>15</v>
      </c>
      <c r="C200" s="32" t="s">
        <v>19</v>
      </c>
      <c r="D200" s="36">
        <v>2070104</v>
      </c>
      <c r="E200" s="32" t="s">
        <v>130</v>
      </c>
      <c r="F200" s="39">
        <v>7.42</v>
      </c>
      <c r="G200" s="47"/>
    </row>
    <row r="201" s="4" customFormat="1" ht="31" customHeight="1" spans="1:7">
      <c r="A201" s="60"/>
      <c r="B201" s="32" t="s">
        <v>15</v>
      </c>
      <c r="C201" s="32" t="s">
        <v>29</v>
      </c>
      <c r="D201" s="36">
        <v>2070104</v>
      </c>
      <c r="E201" s="32" t="s">
        <v>130</v>
      </c>
      <c r="F201" s="39">
        <v>6.09</v>
      </c>
      <c r="G201" s="47"/>
    </row>
    <row r="202" s="4" customFormat="1" ht="31" customHeight="1" spans="1:7">
      <c r="A202" s="60"/>
      <c r="B202" s="32" t="s">
        <v>15</v>
      </c>
      <c r="C202" s="32" t="s">
        <v>27</v>
      </c>
      <c r="D202" s="36">
        <v>2070105</v>
      </c>
      <c r="E202" s="32" t="s">
        <v>131</v>
      </c>
      <c r="F202" s="39">
        <v>-92.08</v>
      </c>
      <c r="G202" s="47"/>
    </row>
    <row r="203" s="4" customFormat="1" ht="31" customHeight="1" spans="1:7">
      <c r="A203" s="60"/>
      <c r="B203" s="32" t="s">
        <v>15</v>
      </c>
      <c r="C203" s="32" t="s">
        <v>28</v>
      </c>
      <c r="D203" s="36">
        <v>2070105</v>
      </c>
      <c r="E203" s="32" t="s">
        <v>131</v>
      </c>
      <c r="F203" s="39">
        <v>12.5</v>
      </c>
      <c r="G203" s="47"/>
    </row>
    <row r="204" s="4" customFormat="1" ht="31" customHeight="1" spans="1:7">
      <c r="A204" s="60"/>
      <c r="B204" s="32" t="s">
        <v>15</v>
      </c>
      <c r="C204" s="32" t="s">
        <v>19</v>
      </c>
      <c r="D204" s="36">
        <v>2070105</v>
      </c>
      <c r="E204" s="32" t="s">
        <v>131</v>
      </c>
      <c r="F204" s="39">
        <v>24.64</v>
      </c>
      <c r="G204" s="47"/>
    </row>
    <row r="205" s="4" customFormat="1" ht="31" customHeight="1" spans="1:7">
      <c r="A205" s="60"/>
      <c r="B205" s="32" t="s">
        <v>15</v>
      </c>
      <c r="C205" s="32" t="s">
        <v>29</v>
      </c>
      <c r="D205" s="36">
        <v>2070105</v>
      </c>
      <c r="E205" s="32" t="s">
        <v>131</v>
      </c>
      <c r="F205" s="39">
        <v>6.22</v>
      </c>
      <c r="G205" s="47"/>
    </row>
    <row r="206" s="4" customFormat="1" ht="31" customHeight="1" spans="1:7">
      <c r="A206" s="60"/>
      <c r="B206" s="32" t="s">
        <v>15</v>
      </c>
      <c r="C206" s="32" t="s">
        <v>27</v>
      </c>
      <c r="D206" s="61">
        <v>2070199</v>
      </c>
      <c r="E206" s="51" t="s">
        <v>132</v>
      </c>
      <c r="F206" s="39">
        <v>-24.25</v>
      </c>
      <c r="G206" s="47"/>
    </row>
    <row r="207" s="4" customFormat="1" ht="31" customHeight="1" spans="1:7">
      <c r="A207" s="60"/>
      <c r="B207" s="32" t="s">
        <v>133</v>
      </c>
      <c r="C207" s="32" t="s">
        <v>134</v>
      </c>
      <c r="D207" s="61">
        <v>2070199</v>
      </c>
      <c r="E207" s="51" t="s">
        <v>132</v>
      </c>
      <c r="F207" s="39">
        <v>4.8</v>
      </c>
      <c r="G207" s="47"/>
    </row>
    <row r="208" s="4" customFormat="1" ht="31" customHeight="1" spans="1:7">
      <c r="A208" s="60"/>
      <c r="B208" s="32" t="s">
        <v>67</v>
      </c>
      <c r="C208" s="32" t="s">
        <v>135</v>
      </c>
      <c r="D208" s="61">
        <v>2070199</v>
      </c>
      <c r="E208" s="51" t="s">
        <v>132</v>
      </c>
      <c r="F208" s="39">
        <v>1046.5511</v>
      </c>
      <c r="G208" s="47"/>
    </row>
    <row r="209" s="4" customFormat="1" ht="31" customHeight="1" spans="1:7">
      <c r="A209" s="60"/>
      <c r="B209" s="32" t="s">
        <v>127</v>
      </c>
      <c r="C209" s="32" t="s">
        <v>136</v>
      </c>
      <c r="D209" s="61">
        <v>2070199</v>
      </c>
      <c r="E209" s="51" t="s">
        <v>132</v>
      </c>
      <c r="F209" s="39">
        <v>15</v>
      </c>
      <c r="G209" s="47"/>
    </row>
    <row r="210" s="4" customFormat="1" ht="31" customHeight="1" spans="1:7">
      <c r="A210" s="60"/>
      <c r="B210" s="32" t="s">
        <v>15</v>
      </c>
      <c r="C210" s="32" t="s">
        <v>19</v>
      </c>
      <c r="D210" s="61">
        <v>2070199</v>
      </c>
      <c r="E210" s="51" t="s">
        <v>132</v>
      </c>
      <c r="F210" s="39">
        <v>11.09</v>
      </c>
      <c r="G210" s="47"/>
    </row>
    <row r="211" s="4" customFormat="1" ht="31" customHeight="1" spans="1:7">
      <c r="A211" s="27"/>
      <c r="B211" s="32"/>
      <c r="C211" s="59"/>
      <c r="D211" s="33">
        <v>20702</v>
      </c>
      <c r="E211" s="34" t="s">
        <v>137</v>
      </c>
      <c r="F211" s="30">
        <f>SUM(F212:F214)</f>
        <v>-16.35</v>
      </c>
      <c r="G211" s="32"/>
    </row>
    <row r="212" s="4" customFormat="1" ht="31" customHeight="1" spans="1:7">
      <c r="A212" s="27"/>
      <c r="B212" s="32" t="s">
        <v>15</v>
      </c>
      <c r="C212" s="32" t="s">
        <v>27</v>
      </c>
      <c r="D212" s="61">
        <v>2070205</v>
      </c>
      <c r="E212" s="51" t="s">
        <v>138</v>
      </c>
      <c r="F212" s="39">
        <v>-27.77</v>
      </c>
      <c r="G212" s="32"/>
    </row>
    <row r="213" s="4" customFormat="1" ht="31" customHeight="1" spans="1:7">
      <c r="A213" s="60"/>
      <c r="B213" s="32" t="s">
        <v>15</v>
      </c>
      <c r="C213" s="32" t="s">
        <v>28</v>
      </c>
      <c r="D213" s="61">
        <v>2070205</v>
      </c>
      <c r="E213" s="51" t="s">
        <v>138</v>
      </c>
      <c r="F213" s="39">
        <v>4</v>
      </c>
      <c r="G213" s="47"/>
    </row>
    <row r="214" s="4" customFormat="1" ht="31" customHeight="1" spans="1:7">
      <c r="A214" s="60"/>
      <c r="B214" s="32" t="s">
        <v>15</v>
      </c>
      <c r="C214" s="32" t="s">
        <v>19</v>
      </c>
      <c r="D214" s="61">
        <v>2070205</v>
      </c>
      <c r="E214" s="51" t="s">
        <v>138</v>
      </c>
      <c r="F214" s="39">
        <v>7.42</v>
      </c>
      <c r="G214" s="47"/>
    </row>
    <row r="215" s="4" customFormat="1" ht="31" customHeight="1" spans="1:7">
      <c r="A215" s="60"/>
      <c r="B215" s="32"/>
      <c r="C215" s="32"/>
      <c r="D215" s="33">
        <v>20703</v>
      </c>
      <c r="E215" s="34" t="s">
        <v>139</v>
      </c>
      <c r="F215" s="30">
        <f>F216</f>
        <v>10</v>
      </c>
      <c r="G215" s="34"/>
    </row>
    <row r="216" s="4" customFormat="1" ht="31" customHeight="1" spans="1:7">
      <c r="A216" s="60"/>
      <c r="B216" s="32" t="s">
        <v>127</v>
      </c>
      <c r="C216" s="32" t="s">
        <v>140</v>
      </c>
      <c r="D216" s="61">
        <v>2070305</v>
      </c>
      <c r="E216" s="51" t="s">
        <v>141</v>
      </c>
      <c r="F216" s="39">
        <v>10</v>
      </c>
      <c r="G216" s="47"/>
    </row>
    <row r="217" s="4" customFormat="1" ht="31" customHeight="1" spans="1:7">
      <c r="A217" s="60"/>
      <c r="B217" s="32"/>
      <c r="C217" s="32"/>
      <c r="D217" s="33">
        <v>20706</v>
      </c>
      <c r="E217" s="34" t="s">
        <v>142</v>
      </c>
      <c r="F217" s="30">
        <v>10</v>
      </c>
      <c r="G217" s="47"/>
    </row>
    <row r="218" s="4" customFormat="1" ht="31" customHeight="1" spans="1:7">
      <c r="A218" s="60"/>
      <c r="B218" s="32" t="s">
        <v>143</v>
      </c>
      <c r="C218" s="32" t="s">
        <v>144</v>
      </c>
      <c r="D218" s="61">
        <v>2070607</v>
      </c>
      <c r="E218" s="51" t="s">
        <v>145</v>
      </c>
      <c r="F218" s="39">
        <v>10</v>
      </c>
      <c r="G218" s="47"/>
    </row>
    <row r="219" s="4" customFormat="1" ht="31" customHeight="1" spans="1:7">
      <c r="A219" s="60"/>
      <c r="B219" s="32"/>
      <c r="C219" s="32"/>
      <c r="D219" s="33">
        <v>20708</v>
      </c>
      <c r="E219" s="34" t="s">
        <v>146</v>
      </c>
      <c r="F219" s="30">
        <f>SUM(F220:F223)</f>
        <v>-67.1609</v>
      </c>
      <c r="G219" s="47"/>
    </row>
    <row r="220" s="4" customFormat="1" ht="31" customHeight="1" spans="1:7">
      <c r="A220" s="60"/>
      <c r="B220" s="32" t="s">
        <v>15</v>
      </c>
      <c r="C220" s="32" t="s">
        <v>29</v>
      </c>
      <c r="D220" s="61">
        <v>2070803</v>
      </c>
      <c r="E220" s="51" t="s">
        <v>51</v>
      </c>
      <c r="F220" s="39">
        <v>18.98</v>
      </c>
      <c r="G220" s="47"/>
    </row>
    <row r="221" s="4" customFormat="1" ht="31" customHeight="1" spans="1:7">
      <c r="A221" s="60"/>
      <c r="B221" s="32" t="s">
        <v>15</v>
      </c>
      <c r="C221" s="32" t="s">
        <v>27</v>
      </c>
      <c r="D221" s="61">
        <v>2070808</v>
      </c>
      <c r="E221" s="51" t="s">
        <v>147</v>
      </c>
      <c r="F221" s="39">
        <v>-182.7</v>
      </c>
      <c r="G221" s="47"/>
    </row>
    <row r="222" s="4" customFormat="1" ht="31" customHeight="1" spans="1:7">
      <c r="A222" s="60"/>
      <c r="B222" s="32" t="s">
        <v>15</v>
      </c>
      <c r="C222" s="32" t="s">
        <v>28</v>
      </c>
      <c r="D222" s="61">
        <v>2070808</v>
      </c>
      <c r="E222" s="51" t="s">
        <v>147</v>
      </c>
      <c r="F222" s="39">
        <v>27.5</v>
      </c>
      <c r="G222" s="47"/>
    </row>
    <row r="223" s="4" customFormat="1" ht="31" customHeight="1" spans="1:7">
      <c r="A223" s="27">
        <v>84</v>
      </c>
      <c r="B223" s="32" t="s">
        <v>133</v>
      </c>
      <c r="C223" s="32" t="s">
        <v>148</v>
      </c>
      <c r="D223" s="61">
        <v>2070899</v>
      </c>
      <c r="E223" s="51" t="s">
        <v>149</v>
      </c>
      <c r="F223" s="39">
        <v>69.0591</v>
      </c>
      <c r="G223" s="49" t="s">
        <v>64</v>
      </c>
    </row>
    <row r="224" s="4" customFormat="1" ht="31" customHeight="1" spans="1:7">
      <c r="A224" s="27">
        <v>86</v>
      </c>
      <c r="B224" s="32"/>
      <c r="C224" s="32"/>
      <c r="D224" s="54"/>
      <c r="E224" s="55"/>
      <c r="F224" s="39"/>
      <c r="G224" s="32"/>
    </row>
    <row r="225" ht="31" customHeight="1" spans="1:7">
      <c r="A225" s="27">
        <v>87</v>
      </c>
      <c r="B225" s="28"/>
      <c r="C225" s="62"/>
      <c r="D225" s="50">
        <v>208</v>
      </c>
      <c r="E225" s="34" t="s">
        <v>150</v>
      </c>
      <c r="F225" s="30">
        <f>F234+F226+F242+F253+F264+F255+F261</f>
        <v>13322.3651</v>
      </c>
      <c r="G225" s="28"/>
    </row>
    <row r="226" s="4" customFormat="1" ht="31" customHeight="1" spans="1:7">
      <c r="A226" s="27"/>
      <c r="B226" s="28"/>
      <c r="C226" s="62"/>
      <c r="D226" s="50">
        <v>20801</v>
      </c>
      <c r="E226" s="34" t="s">
        <v>151</v>
      </c>
      <c r="F226" s="30">
        <f>SUM(F227:F233)</f>
        <v>13.77</v>
      </c>
      <c r="G226" s="28"/>
    </row>
    <row r="227" s="4" customFormat="1" ht="31" customHeight="1" spans="1:7">
      <c r="A227" s="27"/>
      <c r="B227" s="32" t="s">
        <v>15</v>
      </c>
      <c r="C227" s="32" t="s">
        <v>16</v>
      </c>
      <c r="D227" s="36">
        <v>2080101</v>
      </c>
      <c r="E227" s="32" t="s">
        <v>17</v>
      </c>
      <c r="F227" s="39">
        <v>-93.14</v>
      </c>
      <c r="G227" s="28"/>
    </row>
    <row r="228" s="4" customFormat="1" ht="31" customHeight="1" spans="1:7">
      <c r="A228" s="27"/>
      <c r="B228" s="32" t="s">
        <v>15</v>
      </c>
      <c r="C228" s="32" t="s">
        <v>18</v>
      </c>
      <c r="D228" s="36">
        <v>2080101</v>
      </c>
      <c r="E228" s="32" t="s">
        <v>17</v>
      </c>
      <c r="F228" s="39">
        <v>62.83</v>
      </c>
      <c r="G228" s="28"/>
    </row>
    <row r="229" s="4" customFormat="1" ht="31" customHeight="1" spans="1:7">
      <c r="A229" s="27"/>
      <c r="B229" s="32" t="s">
        <v>15</v>
      </c>
      <c r="C229" s="32" t="s">
        <v>26</v>
      </c>
      <c r="D229" s="36">
        <v>2080101</v>
      </c>
      <c r="E229" s="32" t="s">
        <v>17</v>
      </c>
      <c r="F229" s="39">
        <v>21.27</v>
      </c>
      <c r="G229" s="28"/>
    </row>
    <row r="230" s="4" customFormat="1" ht="31" customHeight="1" spans="1:7">
      <c r="A230" s="27"/>
      <c r="B230" s="32" t="s">
        <v>109</v>
      </c>
      <c r="C230" s="32" t="s">
        <v>152</v>
      </c>
      <c r="D230" s="54">
        <v>2080101</v>
      </c>
      <c r="E230" s="55" t="s">
        <v>17</v>
      </c>
      <c r="F230" s="39">
        <v>36</v>
      </c>
      <c r="G230" s="49" t="s">
        <v>64</v>
      </c>
    </row>
    <row r="231" s="4" customFormat="1" ht="31" customHeight="1" spans="1:7">
      <c r="A231" s="27"/>
      <c r="B231" s="32" t="s">
        <v>15</v>
      </c>
      <c r="C231" s="32" t="s">
        <v>18</v>
      </c>
      <c r="D231" s="36">
        <v>2080107</v>
      </c>
      <c r="E231" s="32" t="s">
        <v>153</v>
      </c>
      <c r="F231" s="39">
        <v>34.54</v>
      </c>
      <c r="G231" s="49"/>
    </row>
    <row r="232" s="4" customFormat="1" ht="31" customHeight="1" spans="1:7">
      <c r="A232" s="27"/>
      <c r="B232" s="32" t="s">
        <v>15</v>
      </c>
      <c r="C232" s="32" t="s">
        <v>27</v>
      </c>
      <c r="D232" s="54">
        <v>2080150</v>
      </c>
      <c r="E232" s="55" t="s">
        <v>20</v>
      </c>
      <c r="F232" s="39">
        <v>-74.85</v>
      </c>
      <c r="G232" s="28"/>
    </row>
    <row r="233" s="4" customFormat="1" ht="31" customHeight="1" spans="1:7">
      <c r="A233" s="27"/>
      <c r="B233" s="32" t="s">
        <v>15</v>
      </c>
      <c r="C233" s="32" t="s">
        <v>19</v>
      </c>
      <c r="D233" s="54">
        <v>2080150</v>
      </c>
      <c r="E233" s="55" t="s">
        <v>20</v>
      </c>
      <c r="F233" s="39">
        <v>27.12</v>
      </c>
      <c r="G233" s="28"/>
    </row>
    <row r="234" s="4" customFormat="1" ht="31" customHeight="1" spans="1:7">
      <c r="A234" s="27"/>
      <c r="B234" s="28"/>
      <c r="C234" s="62"/>
      <c r="D234" s="50">
        <v>20802</v>
      </c>
      <c r="E234" s="34" t="s">
        <v>154</v>
      </c>
      <c r="F234" s="30">
        <f>SUM(F235:F241)</f>
        <v>-15.51</v>
      </c>
      <c r="G234" s="28"/>
    </row>
    <row r="235" s="4" customFormat="1" ht="31" customHeight="1" spans="1:7">
      <c r="A235" s="27"/>
      <c r="B235" s="32" t="s">
        <v>15</v>
      </c>
      <c r="C235" s="32" t="s">
        <v>16</v>
      </c>
      <c r="D235" s="36">
        <v>2080201</v>
      </c>
      <c r="E235" s="32" t="s">
        <v>17</v>
      </c>
      <c r="F235" s="39">
        <v>-45.73</v>
      </c>
      <c r="G235" s="28"/>
    </row>
    <row r="236" s="4" customFormat="1" ht="31" customHeight="1" spans="1:7">
      <c r="A236" s="27"/>
      <c r="B236" s="32" t="s">
        <v>15</v>
      </c>
      <c r="C236" s="32" t="s">
        <v>18</v>
      </c>
      <c r="D236" s="36">
        <v>2080201</v>
      </c>
      <c r="E236" s="32" t="s">
        <v>17</v>
      </c>
      <c r="F236" s="39">
        <v>21.94</v>
      </c>
      <c r="G236" s="28"/>
    </row>
    <row r="237" s="4" customFormat="1" ht="31" customHeight="1" spans="1:7">
      <c r="A237" s="27"/>
      <c r="B237" s="32" t="s">
        <v>15</v>
      </c>
      <c r="C237" s="32" t="s">
        <v>26</v>
      </c>
      <c r="D237" s="36">
        <v>2080201</v>
      </c>
      <c r="E237" s="32" t="s">
        <v>17</v>
      </c>
      <c r="F237" s="39">
        <v>6.86</v>
      </c>
      <c r="G237" s="28"/>
    </row>
    <row r="238" s="4" customFormat="1" ht="31" customHeight="1" spans="1:7">
      <c r="A238" s="27"/>
      <c r="B238" s="32" t="s">
        <v>15</v>
      </c>
      <c r="C238" s="32" t="s">
        <v>27</v>
      </c>
      <c r="D238" s="54">
        <v>2080299</v>
      </c>
      <c r="E238" s="55" t="s">
        <v>155</v>
      </c>
      <c r="F238" s="39">
        <v>-50.36</v>
      </c>
      <c r="G238" s="28"/>
    </row>
    <row r="239" s="4" customFormat="1" ht="31" customHeight="1" spans="1:7">
      <c r="A239" s="27"/>
      <c r="B239" s="32" t="s">
        <v>15</v>
      </c>
      <c r="C239" s="32" t="s">
        <v>28</v>
      </c>
      <c r="D239" s="54">
        <v>2080299</v>
      </c>
      <c r="E239" s="55" t="s">
        <v>155</v>
      </c>
      <c r="F239" s="39">
        <v>0.5</v>
      </c>
      <c r="G239" s="28"/>
    </row>
    <row r="240" s="4" customFormat="1" ht="31" customHeight="1" spans="1:7">
      <c r="A240" s="27"/>
      <c r="B240" s="32" t="s">
        <v>15</v>
      </c>
      <c r="C240" s="32" t="s">
        <v>19</v>
      </c>
      <c r="D240" s="54">
        <v>2080299</v>
      </c>
      <c r="E240" s="55" t="s">
        <v>155</v>
      </c>
      <c r="F240" s="39">
        <v>12.37</v>
      </c>
      <c r="G240" s="28"/>
    </row>
    <row r="241" s="4" customFormat="1" ht="31" customHeight="1" spans="1:7">
      <c r="A241" s="27"/>
      <c r="B241" s="32" t="s">
        <v>156</v>
      </c>
      <c r="C241" s="32" t="s">
        <v>157</v>
      </c>
      <c r="D241" s="54">
        <v>2080299</v>
      </c>
      <c r="E241" s="55" t="s">
        <v>155</v>
      </c>
      <c r="F241" s="39">
        <v>38.91</v>
      </c>
      <c r="G241" s="28"/>
    </row>
    <row r="242" s="4" customFormat="1" ht="31" customHeight="1" spans="1:7">
      <c r="A242" s="27"/>
      <c r="B242" s="32"/>
      <c r="C242" s="32"/>
      <c r="D242" s="50">
        <v>20805</v>
      </c>
      <c r="E242" s="34" t="s">
        <v>158</v>
      </c>
      <c r="F242" s="30">
        <f>SUM(F243:F252)</f>
        <v>12524.356358</v>
      </c>
      <c r="G242" s="28"/>
    </row>
    <row r="243" s="4" customFormat="1" ht="31" customHeight="1" spans="1:7">
      <c r="A243" s="27"/>
      <c r="B243" s="32" t="s">
        <v>159</v>
      </c>
      <c r="C243" s="32" t="s">
        <v>160</v>
      </c>
      <c r="D243" s="54">
        <v>2080501</v>
      </c>
      <c r="E243" s="55" t="s">
        <v>161</v>
      </c>
      <c r="F243" s="39">
        <v>0.745542</v>
      </c>
      <c r="G243" s="28"/>
    </row>
    <row r="244" s="4" customFormat="1" ht="31" customHeight="1" spans="1:7">
      <c r="A244" s="27"/>
      <c r="B244" s="32" t="s">
        <v>162</v>
      </c>
      <c r="C244" s="32" t="s">
        <v>163</v>
      </c>
      <c r="D244" s="54">
        <v>2080501</v>
      </c>
      <c r="E244" s="55" t="s">
        <v>161</v>
      </c>
      <c r="F244" s="39">
        <v>174.64</v>
      </c>
      <c r="G244" s="28"/>
    </row>
    <row r="245" s="4" customFormat="1" ht="31" customHeight="1" spans="1:7">
      <c r="A245" s="27"/>
      <c r="B245" s="32" t="s">
        <v>164</v>
      </c>
      <c r="C245" s="32" t="s">
        <v>165</v>
      </c>
      <c r="D245" s="54">
        <v>2080501</v>
      </c>
      <c r="E245" s="55" t="s">
        <v>161</v>
      </c>
      <c r="F245" s="39">
        <v>1.110816</v>
      </c>
      <c r="G245" s="28"/>
    </row>
    <row r="246" s="4" customFormat="1" ht="31" customHeight="1" spans="1:7">
      <c r="A246" s="27"/>
      <c r="B246" s="32" t="s">
        <v>15</v>
      </c>
      <c r="C246" s="32" t="s">
        <v>166</v>
      </c>
      <c r="D246" s="54">
        <v>2080501</v>
      </c>
      <c r="E246" s="55" t="s">
        <v>161</v>
      </c>
      <c r="F246" s="39">
        <v>38.84</v>
      </c>
      <c r="G246" s="28"/>
    </row>
    <row r="247" s="4" customFormat="1" ht="31" customHeight="1" spans="1:7">
      <c r="A247" s="27"/>
      <c r="B247" s="32" t="s">
        <v>15</v>
      </c>
      <c r="C247" s="32" t="s">
        <v>28</v>
      </c>
      <c r="D247" s="54">
        <v>2080502</v>
      </c>
      <c r="E247" s="55" t="s">
        <v>167</v>
      </c>
      <c r="F247" s="39">
        <v>19.5</v>
      </c>
      <c r="G247" s="28"/>
    </row>
    <row r="248" s="4" customFormat="1" ht="31" customHeight="1" spans="1:7">
      <c r="A248" s="27"/>
      <c r="B248" s="32" t="s">
        <v>15</v>
      </c>
      <c r="C248" s="32" t="s">
        <v>19</v>
      </c>
      <c r="D248" s="54">
        <v>2080502</v>
      </c>
      <c r="E248" s="55" t="s">
        <v>167</v>
      </c>
      <c r="F248" s="39">
        <v>36.19</v>
      </c>
      <c r="G248" s="28"/>
    </row>
    <row r="249" s="4" customFormat="1" ht="31" customHeight="1" spans="1:7">
      <c r="A249" s="27"/>
      <c r="B249" s="32" t="s">
        <v>15</v>
      </c>
      <c r="C249" s="32" t="s">
        <v>168</v>
      </c>
      <c r="D249" s="54">
        <v>2080502</v>
      </c>
      <c r="E249" s="55" t="s">
        <v>167</v>
      </c>
      <c r="F249" s="39">
        <v>294.85</v>
      </c>
      <c r="G249" s="28"/>
    </row>
    <row r="250" s="4" customFormat="1" ht="31" customHeight="1" spans="1:7">
      <c r="A250" s="27"/>
      <c r="B250" s="32" t="s">
        <v>15</v>
      </c>
      <c r="C250" s="32" t="s">
        <v>169</v>
      </c>
      <c r="D250" s="54">
        <v>2080502</v>
      </c>
      <c r="E250" s="55" t="s">
        <v>167</v>
      </c>
      <c r="F250" s="39">
        <v>16.14</v>
      </c>
      <c r="G250" s="58"/>
    </row>
    <row r="251" s="4" customFormat="1" ht="31" customHeight="1" spans="1:7">
      <c r="A251" s="27"/>
      <c r="B251" s="32" t="s">
        <v>15</v>
      </c>
      <c r="C251" s="32" t="s">
        <v>170</v>
      </c>
      <c r="D251" s="54">
        <v>2080505</v>
      </c>
      <c r="E251" s="55" t="s">
        <v>171</v>
      </c>
      <c r="F251" s="39">
        <v>7961.56</v>
      </c>
      <c r="G251" s="58"/>
    </row>
    <row r="252" s="4" customFormat="1" ht="31" customHeight="1" spans="1:7">
      <c r="A252" s="27"/>
      <c r="B252" s="32" t="s">
        <v>15</v>
      </c>
      <c r="C252" s="32" t="s">
        <v>172</v>
      </c>
      <c r="D252" s="54">
        <v>2080506</v>
      </c>
      <c r="E252" s="55" t="s">
        <v>173</v>
      </c>
      <c r="F252" s="39">
        <v>3980.78</v>
      </c>
      <c r="G252" s="58"/>
    </row>
    <row r="253" s="4" customFormat="1" ht="31" customHeight="1" spans="1:7">
      <c r="A253" s="27"/>
      <c r="B253" s="32"/>
      <c r="C253" s="32"/>
      <c r="D253" s="63">
        <v>20807</v>
      </c>
      <c r="E253" s="64" t="s">
        <v>174</v>
      </c>
      <c r="F253" s="30">
        <v>5</v>
      </c>
      <c r="G253" s="58"/>
    </row>
    <row r="254" s="4" customFormat="1" ht="31" customHeight="1" spans="1:7">
      <c r="A254" s="27"/>
      <c r="B254" s="32" t="s">
        <v>109</v>
      </c>
      <c r="C254" s="32" t="s">
        <v>175</v>
      </c>
      <c r="D254" s="54">
        <v>2080799</v>
      </c>
      <c r="E254" s="55" t="s">
        <v>176</v>
      </c>
      <c r="F254" s="39">
        <v>5</v>
      </c>
      <c r="G254" s="28"/>
    </row>
    <row r="255" s="5" customFormat="1" ht="31" customHeight="1" spans="1:7">
      <c r="A255" s="65"/>
      <c r="B255" s="66"/>
      <c r="C255" s="41"/>
      <c r="D255" s="40">
        <v>20811</v>
      </c>
      <c r="E255" s="41" t="s">
        <v>177</v>
      </c>
      <c r="F255" s="30">
        <f>SUM(F256:F260)</f>
        <v>-3.53</v>
      </c>
      <c r="G255" s="41"/>
    </row>
    <row r="256" s="4" customFormat="1" ht="31" customHeight="1" spans="1:7">
      <c r="A256" s="27"/>
      <c r="B256" s="32" t="s">
        <v>15</v>
      </c>
      <c r="C256" s="32" t="s">
        <v>16</v>
      </c>
      <c r="D256" s="36">
        <v>2081101</v>
      </c>
      <c r="E256" s="32" t="s">
        <v>17</v>
      </c>
      <c r="F256" s="39">
        <v>-20.82</v>
      </c>
      <c r="G256" s="32"/>
    </row>
    <row r="257" s="4" customFormat="1" ht="31" customHeight="1" spans="1:7">
      <c r="A257" s="27"/>
      <c r="B257" s="32" t="s">
        <v>15</v>
      </c>
      <c r="C257" s="32" t="s">
        <v>18</v>
      </c>
      <c r="D257" s="36">
        <v>2081101</v>
      </c>
      <c r="E257" s="32" t="s">
        <v>17</v>
      </c>
      <c r="F257" s="39">
        <v>8.08</v>
      </c>
      <c r="G257" s="32"/>
    </row>
    <row r="258" s="4" customFormat="1" ht="31" customHeight="1" spans="1:7">
      <c r="A258" s="27"/>
      <c r="B258" s="32" t="s">
        <v>15</v>
      </c>
      <c r="C258" s="32" t="s">
        <v>27</v>
      </c>
      <c r="D258" s="36">
        <v>2081199</v>
      </c>
      <c r="E258" s="32" t="s">
        <v>178</v>
      </c>
      <c r="F258" s="39">
        <v>-6.77</v>
      </c>
      <c r="G258" s="32"/>
    </row>
    <row r="259" s="4" customFormat="1" ht="31" customHeight="1" spans="1:7">
      <c r="A259" s="27"/>
      <c r="B259" s="32" t="s">
        <v>15</v>
      </c>
      <c r="C259" s="32" t="s">
        <v>19</v>
      </c>
      <c r="D259" s="36">
        <v>2081199</v>
      </c>
      <c r="E259" s="32" t="s">
        <v>178</v>
      </c>
      <c r="F259" s="39">
        <v>2.82</v>
      </c>
      <c r="G259" s="32"/>
    </row>
    <row r="260" s="4" customFormat="1" ht="31" customHeight="1" spans="1:7">
      <c r="A260" s="27"/>
      <c r="B260" s="32" t="s">
        <v>15</v>
      </c>
      <c r="C260" s="32" t="s">
        <v>29</v>
      </c>
      <c r="D260" s="36">
        <v>2081199</v>
      </c>
      <c r="E260" s="32" t="s">
        <v>178</v>
      </c>
      <c r="F260" s="39">
        <v>13.16</v>
      </c>
      <c r="G260" s="32"/>
    </row>
    <row r="261" s="4" customFormat="1" ht="31" customHeight="1" spans="1:7">
      <c r="A261" s="27"/>
      <c r="B261" s="67"/>
      <c r="C261" s="32"/>
      <c r="D261" s="40">
        <v>20827</v>
      </c>
      <c r="E261" s="41" t="s">
        <v>179</v>
      </c>
      <c r="F261" s="30">
        <f>SUM(F262:F263)</f>
        <v>788.84</v>
      </c>
      <c r="G261" s="32"/>
    </row>
    <row r="262" s="4" customFormat="1" ht="31" customHeight="1" spans="1:7">
      <c r="A262" s="27"/>
      <c r="B262" s="32" t="s">
        <v>15</v>
      </c>
      <c r="C262" s="32" t="s">
        <v>180</v>
      </c>
      <c r="D262" s="36">
        <v>2082702</v>
      </c>
      <c r="E262" s="32" t="s">
        <v>181</v>
      </c>
      <c r="F262" s="39">
        <v>0.02</v>
      </c>
      <c r="G262" s="32"/>
    </row>
    <row r="263" s="4" customFormat="1" ht="31" customHeight="1" spans="1:7">
      <c r="A263" s="27"/>
      <c r="B263" s="32" t="s">
        <v>15</v>
      </c>
      <c r="C263" s="32" t="s">
        <v>182</v>
      </c>
      <c r="D263" s="36">
        <v>2082799</v>
      </c>
      <c r="E263" s="32" t="s">
        <v>183</v>
      </c>
      <c r="F263" s="39">
        <v>788.82</v>
      </c>
      <c r="G263" s="32"/>
    </row>
    <row r="264" s="4" customFormat="1" ht="31" customHeight="1" spans="1:7">
      <c r="A264" s="27"/>
      <c r="B264" s="67"/>
      <c r="C264" s="32"/>
      <c r="D264" s="40">
        <v>20828</v>
      </c>
      <c r="E264" s="41" t="s">
        <v>184</v>
      </c>
      <c r="F264" s="30">
        <f>SUM(F265:F272)</f>
        <v>9.438742</v>
      </c>
      <c r="G264" s="32"/>
    </row>
    <row r="265" s="4" customFormat="1" ht="31" customHeight="1" spans="1:7">
      <c r="A265" s="27"/>
      <c r="B265" s="32" t="s">
        <v>15</v>
      </c>
      <c r="C265" s="32" t="s">
        <v>16</v>
      </c>
      <c r="D265" s="36">
        <v>2082801</v>
      </c>
      <c r="E265" s="32" t="s">
        <v>17</v>
      </c>
      <c r="F265" s="39">
        <v>-24.98</v>
      </c>
      <c r="G265" s="32"/>
    </row>
    <row r="266" s="4" customFormat="1" ht="31" customHeight="1" spans="1:7">
      <c r="A266" s="27"/>
      <c r="B266" s="32" t="s">
        <v>15</v>
      </c>
      <c r="C266" s="32" t="s">
        <v>18</v>
      </c>
      <c r="D266" s="36">
        <v>2082801</v>
      </c>
      <c r="E266" s="32" t="s">
        <v>17</v>
      </c>
      <c r="F266" s="39">
        <v>12.62</v>
      </c>
      <c r="G266" s="32"/>
    </row>
    <row r="267" s="4" customFormat="1" ht="31" customHeight="1" spans="1:7">
      <c r="A267" s="27"/>
      <c r="B267" s="32" t="s">
        <v>15</v>
      </c>
      <c r="C267" s="32" t="s">
        <v>26</v>
      </c>
      <c r="D267" s="36">
        <v>2082801</v>
      </c>
      <c r="E267" s="32" t="s">
        <v>17</v>
      </c>
      <c r="F267" s="39">
        <v>7.06</v>
      </c>
      <c r="G267" s="32"/>
    </row>
    <row r="268" s="4" customFormat="1" ht="31" customHeight="1" spans="1:7">
      <c r="A268" s="27"/>
      <c r="B268" s="67" t="s">
        <v>185</v>
      </c>
      <c r="C268" s="32" t="s">
        <v>186</v>
      </c>
      <c r="D268" s="36">
        <v>20802804</v>
      </c>
      <c r="E268" s="32" t="s">
        <v>187</v>
      </c>
      <c r="F268" s="39">
        <v>0.4</v>
      </c>
      <c r="G268" s="32"/>
    </row>
    <row r="269" s="4" customFormat="1" ht="31" customHeight="1" spans="1:7">
      <c r="A269" s="27"/>
      <c r="B269" s="67" t="s">
        <v>185</v>
      </c>
      <c r="C269" s="32" t="s">
        <v>188</v>
      </c>
      <c r="D269" s="36">
        <v>2082804</v>
      </c>
      <c r="E269" s="32" t="s">
        <v>187</v>
      </c>
      <c r="F269" s="39">
        <v>0.6</v>
      </c>
      <c r="G269" s="32"/>
    </row>
    <row r="270" s="4" customFormat="1" ht="31" customHeight="1" spans="1:7">
      <c r="A270" s="27"/>
      <c r="B270" s="32" t="s">
        <v>15</v>
      </c>
      <c r="C270" s="32" t="s">
        <v>27</v>
      </c>
      <c r="D270" s="36">
        <v>2082850</v>
      </c>
      <c r="E270" s="32" t="s">
        <v>20</v>
      </c>
      <c r="F270" s="39">
        <v>-27.86</v>
      </c>
      <c r="G270" s="32"/>
    </row>
    <row r="271" s="4" customFormat="1" ht="31" customHeight="1" spans="1:7">
      <c r="A271" s="27"/>
      <c r="B271" s="32" t="s">
        <v>15</v>
      </c>
      <c r="C271" s="32" t="s">
        <v>19</v>
      </c>
      <c r="D271" s="36">
        <v>2082850</v>
      </c>
      <c r="E271" s="32" t="s">
        <v>20</v>
      </c>
      <c r="F271" s="39">
        <v>5.97</v>
      </c>
      <c r="G271" s="32"/>
    </row>
    <row r="272" s="4" customFormat="1" ht="31" customHeight="1" spans="1:7">
      <c r="A272" s="27"/>
      <c r="B272" s="67" t="s">
        <v>185</v>
      </c>
      <c r="C272" s="32" t="s">
        <v>189</v>
      </c>
      <c r="D272" s="36">
        <v>2082899</v>
      </c>
      <c r="E272" s="32" t="s">
        <v>190</v>
      </c>
      <c r="F272" s="39">
        <v>35.628742</v>
      </c>
      <c r="G272" s="32"/>
    </row>
    <row r="273" s="4" customFormat="1" ht="31" customHeight="1" spans="1:7">
      <c r="A273" s="27"/>
      <c r="B273" s="67"/>
      <c r="C273" s="32"/>
      <c r="D273" s="36"/>
      <c r="E273" s="32"/>
      <c r="F273" s="30"/>
      <c r="G273" s="32"/>
    </row>
    <row r="274" ht="31" customHeight="1" spans="1:7">
      <c r="A274" s="27">
        <v>137</v>
      </c>
      <c r="B274" s="67"/>
      <c r="C274" s="51"/>
      <c r="D274" s="50">
        <v>210</v>
      </c>
      <c r="E274" s="28" t="s">
        <v>191</v>
      </c>
      <c r="F274" s="30">
        <f>F281+F302+F300+F283+F305+F275</f>
        <v>3404.3681</v>
      </c>
      <c r="G274" s="28"/>
    </row>
    <row r="275" s="4" customFormat="1" ht="31" customHeight="1" spans="1:7">
      <c r="A275" s="27">
        <v>162</v>
      </c>
      <c r="B275" s="67"/>
      <c r="C275" s="32"/>
      <c r="D275" s="40">
        <v>21001</v>
      </c>
      <c r="E275" s="41" t="s">
        <v>192</v>
      </c>
      <c r="F275" s="30">
        <f>SUM(F276:F280)</f>
        <v>-53.32</v>
      </c>
      <c r="G275" s="32"/>
    </row>
    <row r="276" s="4" customFormat="1" ht="31" customHeight="1" spans="1:7">
      <c r="A276" s="27">
        <v>163</v>
      </c>
      <c r="B276" s="32" t="s">
        <v>15</v>
      </c>
      <c r="C276" s="32" t="s">
        <v>16</v>
      </c>
      <c r="D276" s="36">
        <v>2100101</v>
      </c>
      <c r="E276" s="32" t="s">
        <v>17</v>
      </c>
      <c r="F276" s="39">
        <v>-94.51</v>
      </c>
      <c r="G276" s="32"/>
    </row>
    <row r="277" s="4" customFormat="1" ht="31" customHeight="1" spans="1:7">
      <c r="A277" s="27"/>
      <c r="B277" s="32" t="s">
        <v>15</v>
      </c>
      <c r="C277" s="32" t="s">
        <v>18</v>
      </c>
      <c r="D277" s="36">
        <v>2100101</v>
      </c>
      <c r="E277" s="32" t="s">
        <v>17</v>
      </c>
      <c r="F277" s="39">
        <v>55.94</v>
      </c>
      <c r="G277" s="32"/>
    </row>
    <row r="278" s="4" customFormat="1" ht="31" customHeight="1" spans="1:7">
      <c r="A278" s="27"/>
      <c r="B278" s="32" t="s">
        <v>15</v>
      </c>
      <c r="C278" s="32" t="s">
        <v>27</v>
      </c>
      <c r="D278" s="36">
        <v>2100199</v>
      </c>
      <c r="E278" s="32" t="s">
        <v>193</v>
      </c>
      <c r="F278" s="39">
        <v>-23.83</v>
      </c>
      <c r="G278" s="32"/>
    </row>
    <row r="279" s="4" customFormat="1" ht="31" customHeight="1" spans="1:7">
      <c r="A279" s="27"/>
      <c r="B279" s="32" t="s">
        <v>15</v>
      </c>
      <c r="C279" s="32" t="s">
        <v>28</v>
      </c>
      <c r="D279" s="36">
        <v>2100199</v>
      </c>
      <c r="E279" s="32" t="s">
        <v>193</v>
      </c>
      <c r="F279" s="39">
        <v>0.5</v>
      </c>
      <c r="G279" s="32"/>
    </row>
    <row r="280" s="4" customFormat="1" ht="31" customHeight="1" spans="1:7">
      <c r="A280" s="27"/>
      <c r="B280" s="32" t="s">
        <v>15</v>
      </c>
      <c r="C280" s="32" t="s">
        <v>19</v>
      </c>
      <c r="D280" s="36">
        <v>2100199</v>
      </c>
      <c r="E280" s="32" t="s">
        <v>193</v>
      </c>
      <c r="F280" s="39">
        <v>8.58</v>
      </c>
      <c r="G280" s="32"/>
    </row>
    <row r="281" s="4" customFormat="1" ht="31" customHeight="1" spans="1:7">
      <c r="A281" s="27">
        <v>162</v>
      </c>
      <c r="B281" s="67"/>
      <c r="C281" s="32"/>
      <c r="D281" s="40">
        <v>21003</v>
      </c>
      <c r="E281" s="41" t="s">
        <v>194</v>
      </c>
      <c r="F281" s="30">
        <f>SUM(F282:F282)</f>
        <v>14.3381</v>
      </c>
      <c r="G281" s="32"/>
    </row>
    <row r="282" s="4" customFormat="1" ht="31" customHeight="1" spans="1:7">
      <c r="A282" s="27">
        <v>163</v>
      </c>
      <c r="B282" s="67" t="s">
        <v>195</v>
      </c>
      <c r="C282" s="32" t="s">
        <v>196</v>
      </c>
      <c r="D282" s="36">
        <v>2100399</v>
      </c>
      <c r="E282" s="32" t="s">
        <v>197</v>
      </c>
      <c r="F282" s="39">
        <v>14.3381</v>
      </c>
      <c r="G282" s="32"/>
    </row>
    <row r="283" s="4" customFormat="1" ht="31" customHeight="1" spans="1:7">
      <c r="A283" s="27"/>
      <c r="B283" s="67"/>
      <c r="C283" s="67"/>
      <c r="D283" s="40">
        <v>21004</v>
      </c>
      <c r="E283" s="41" t="s">
        <v>198</v>
      </c>
      <c r="F283" s="30">
        <f>SUM(F284:F299)</f>
        <v>-188.2</v>
      </c>
      <c r="G283" s="28"/>
    </row>
    <row r="284" s="4" customFormat="1" ht="31" customHeight="1" spans="1:7">
      <c r="A284" s="27"/>
      <c r="B284" s="67" t="s">
        <v>199</v>
      </c>
      <c r="C284" s="32" t="s">
        <v>200</v>
      </c>
      <c r="D284" s="36">
        <v>21000401</v>
      </c>
      <c r="E284" s="32" t="s">
        <v>201</v>
      </c>
      <c r="F284" s="39">
        <v>68.08</v>
      </c>
      <c r="G284" s="28"/>
    </row>
    <row r="285" s="4" customFormat="1" ht="31" customHeight="1" spans="1:7">
      <c r="A285" s="27"/>
      <c r="B285" s="32" t="s">
        <v>15</v>
      </c>
      <c r="C285" s="32" t="s">
        <v>27</v>
      </c>
      <c r="D285" s="36">
        <v>21000401</v>
      </c>
      <c r="E285" s="32" t="s">
        <v>201</v>
      </c>
      <c r="F285" s="39">
        <v>-147.7</v>
      </c>
      <c r="G285" s="28"/>
    </row>
    <row r="286" s="4" customFormat="1" ht="31" customHeight="1" spans="1:7">
      <c r="A286" s="27"/>
      <c r="B286" s="32" t="s">
        <v>15</v>
      </c>
      <c r="C286" s="32" t="s">
        <v>16</v>
      </c>
      <c r="D286" s="36">
        <v>2100402</v>
      </c>
      <c r="E286" s="32" t="s">
        <v>202</v>
      </c>
      <c r="F286" s="39">
        <v>-50.48</v>
      </c>
      <c r="G286" s="28"/>
    </row>
    <row r="287" s="4" customFormat="1" ht="31" customHeight="1" spans="1:7">
      <c r="A287" s="27"/>
      <c r="B287" s="32" t="s">
        <v>15</v>
      </c>
      <c r="C287" s="32" t="s">
        <v>18</v>
      </c>
      <c r="D287" s="36">
        <v>2100402</v>
      </c>
      <c r="E287" s="32" t="s">
        <v>202</v>
      </c>
      <c r="F287" s="39">
        <v>26.26</v>
      </c>
      <c r="G287" s="28"/>
    </row>
    <row r="288" s="4" customFormat="1" ht="31" customHeight="1" spans="1:7">
      <c r="A288" s="27"/>
      <c r="B288" s="32" t="s">
        <v>15</v>
      </c>
      <c r="C288" s="32" t="s">
        <v>27</v>
      </c>
      <c r="D288" s="36">
        <v>2100403</v>
      </c>
      <c r="E288" s="32" t="s">
        <v>203</v>
      </c>
      <c r="F288" s="39">
        <v>-45.21</v>
      </c>
      <c r="G288" s="28"/>
    </row>
    <row r="289" s="4" customFormat="1" ht="31" customHeight="1" spans="1:7">
      <c r="A289" s="27"/>
      <c r="B289" s="32" t="s">
        <v>15</v>
      </c>
      <c r="C289" s="32" t="s">
        <v>28</v>
      </c>
      <c r="D289" s="36">
        <v>2100403</v>
      </c>
      <c r="E289" s="32" t="s">
        <v>203</v>
      </c>
      <c r="F289" s="39">
        <v>7</v>
      </c>
      <c r="G289" s="28"/>
    </row>
    <row r="290" s="4" customFormat="1" ht="31" customHeight="1" spans="1:7">
      <c r="A290" s="27"/>
      <c r="B290" s="32" t="s">
        <v>15</v>
      </c>
      <c r="C290" s="32" t="s">
        <v>19</v>
      </c>
      <c r="D290" s="36">
        <v>2100403</v>
      </c>
      <c r="E290" s="32" t="s">
        <v>203</v>
      </c>
      <c r="F290" s="39">
        <v>11.29</v>
      </c>
      <c r="G290" s="28"/>
    </row>
    <row r="291" s="4" customFormat="1" ht="31" customHeight="1" spans="1:7">
      <c r="A291" s="27"/>
      <c r="B291" s="32" t="s">
        <v>15</v>
      </c>
      <c r="C291" s="32" t="s">
        <v>27</v>
      </c>
      <c r="D291" s="36">
        <v>2100405</v>
      </c>
      <c r="E291" s="32" t="s">
        <v>204</v>
      </c>
      <c r="F291" s="39">
        <v>-16.93</v>
      </c>
      <c r="G291" s="28"/>
    </row>
    <row r="292" s="4" customFormat="1" ht="31" customHeight="1" spans="1:7">
      <c r="A292" s="27"/>
      <c r="B292" s="32" t="s">
        <v>15</v>
      </c>
      <c r="C292" s="32" t="s">
        <v>19</v>
      </c>
      <c r="D292" s="36">
        <v>2100405</v>
      </c>
      <c r="E292" s="32" t="s">
        <v>204</v>
      </c>
      <c r="F292" s="39">
        <v>3.2</v>
      </c>
      <c r="G292" s="28"/>
    </row>
    <row r="293" s="4" customFormat="1" ht="31" customHeight="1" spans="1:7">
      <c r="A293" s="27"/>
      <c r="B293" s="32" t="s">
        <v>15</v>
      </c>
      <c r="C293" s="32" t="s">
        <v>29</v>
      </c>
      <c r="D293" s="36">
        <v>2100405</v>
      </c>
      <c r="E293" s="32" t="s">
        <v>204</v>
      </c>
      <c r="F293" s="39">
        <v>6.61</v>
      </c>
      <c r="G293" s="28"/>
    </row>
    <row r="294" s="4" customFormat="1" ht="31" customHeight="1" spans="1:7">
      <c r="A294" s="27"/>
      <c r="B294" s="32" t="s">
        <v>15</v>
      </c>
      <c r="C294" s="32" t="s">
        <v>27</v>
      </c>
      <c r="D294" s="36">
        <v>2100407</v>
      </c>
      <c r="E294" s="32" t="s">
        <v>205</v>
      </c>
      <c r="F294" s="39">
        <v>-55.86</v>
      </c>
      <c r="G294" s="28"/>
    </row>
    <row r="295" s="4" customFormat="1" ht="31" customHeight="1" spans="1:7">
      <c r="A295" s="27"/>
      <c r="B295" s="32" t="s">
        <v>15</v>
      </c>
      <c r="C295" s="32" t="s">
        <v>28</v>
      </c>
      <c r="D295" s="36">
        <v>2100407</v>
      </c>
      <c r="E295" s="32" t="s">
        <v>205</v>
      </c>
      <c r="F295" s="39">
        <v>8.5</v>
      </c>
      <c r="G295" s="28"/>
    </row>
    <row r="296" s="4" customFormat="1" ht="31" customHeight="1" spans="1:7">
      <c r="A296" s="27"/>
      <c r="B296" s="32" t="s">
        <v>15</v>
      </c>
      <c r="C296" s="32" t="s">
        <v>19</v>
      </c>
      <c r="D296" s="36">
        <v>2100407</v>
      </c>
      <c r="E296" s="32" t="s">
        <v>205</v>
      </c>
      <c r="F296" s="39">
        <v>14.85</v>
      </c>
      <c r="G296" s="28"/>
    </row>
    <row r="297" s="4" customFormat="1" ht="31" customHeight="1" spans="1:7">
      <c r="A297" s="27"/>
      <c r="B297" s="32" t="s">
        <v>15</v>
      </c>
      <c r="C297" s="32" t="s">
        <v>35</v>
      </c>
      <c r="D297" s="36">
        <v>2100499</v>
      </c>
      <c r="E297" s="32" t="s">
        <v>206</v>
      </c>
      <c r="F297" s="39">
        <v>-24.93</v>
      </c>
      <c r="G297" s="28"/>
    </row>
    <row r="298" s="4" customFormat="1" ht="31" customHeight="1" spans="1:7">
      <c r="A298" s="27"/>
      <c r="B298" s="32" t="s">
        <v>15</v>
      </c>
      <c r="C298" s="32" t="s">
        <v>18</v>
      </c>
      <c r="D298" s="36">
        <v>2100499</v>
      </c>
      <c r="E298" s="32" t="s">
        <v>206</v>
      </c>
      <c r="F298" s="39">
        <v>5.5</v>
      </c>
      <c r="G298" s="28"/>
    </row>
    <row r="299" s="4" customFormat="1" ht="31" customHeight="1" spans="1:7">
      <c r="A299" s="27"/>
      <c r="B299" s="32" t="s">
        <v>15</v>
      </c>
      <c r="C299" s="32" t="s">
        <v>19</v>
      </c>
      <c r="D299" s="36">
        <v>2100499</v>
      </c>
      <c r="E299" s="32" t="s">
        <v>206</v>
      </c>
      <c r="F299" s="39">
        <v>1.62</v>
      </c>
      <c r="G299" s="28"/>
    </row>
    <row r="300" s="4" customFormat="1" ht="31" customHeight="1" spans="1:7">
      <c r="A300" s="27"/>
      <c r="B300" s="67"/>
      <c r="C300" s="67"/>
      <c r="D300" s="40">
        <v>21007</v>
      </c>
      <c r="E300" s="41" t="s">
        <v>207</v>
      </c>
      <c r="F300" s="30">
        <f>SUM(F301:F301)</f>
        <v>773.6</v>
      </c>
      <c r="G300" s="28"/>
    </row>
    <row r="301" s="4" customFormat="1" ht="31" customHeight="1" spans="1:7">
      <c r="A301" s="27"/>
      <c r="B301" s="67" t="s">
        <v>195</v>
      </c>
      <c r="C301" s="67" t="s">
        <v>208</v>
      </c>
      <c r="D301" s="36">
        <v>2100799</v>
      </c>
      <c r="E301" s="32" t="s">
        <v>209</v>
      </c>
      <c r="F301" s="39">
        <v>773.6</v>
      </c>
      <c r="G301" s="28"/>
    </row>
    <row r="302" s="4" customFormat="1" ht="31" customHeight="1" spans="1:7">
      <c r="A302" s="27"/>
      <c r="B302" s="67"/>
      <c r="C302" s="67"/>
      <c r="D302" s="40">
        <v>21011</v>
      </c>
      <c r="E302" s="41" t="s">
        <v>210</v>
      </c>
      <c r="F302" s="30">
        <f>SUM(F303:F304)</f>
        <v>2856.04</v>
      </c>
      <c r="G302" s="28"/>
    </row>
    <row r="303" s="4" customFormat="1" ht="31" customHeight="1" spans="1:7">
      <c r="A303" s="27"/>
      <c r="B303" s="32" t="s">
        <v>15</v>
      </c>
      <c r="C303" s="32" t="s">
        <v>211</v>
      </c>
      <c r="D303" s="36">
        <v>2101101</v>
      </c>
      <c r="E303" s="32" t="s">
        <v>212</v>
      </c>
      <c r="F303" s="39">
        <v>2733.08</v>
      </c>
      <c r="G303" s="28"/>
    </row>
    <row r="304" s="4" customFormat="1" ht="31" customHeight="1" spans="1:7">
      <c r="A304" s="27"/>
      <c r="B304" s="32" t="s">
        <v>15</v>
      </c>
      <c r="C304" s="32" t="s">
        <v>213</v>
      </c>
      <c r="D304" s="36">
        <v>2101103</v>
      </c>
      <c r="E304" s="32" t="s">
        <v>214</v>
      </c>
      <c r="F304" s="39">
        <v>122.96</v>
      </c>
      <c r="G304" s="28"/>
    </row>
    <row r="305" s="4" customFormat="1" ht="31" customHeight="1" spans="1:7">
      <c r="A305" s="27"/>
      <c r="B305" s="67"/>
      <c r="C305" s="32"/>
      <c r="D305" s="40">
        <v>21015</v>
      </c>
      <c r="E305" s="41" t="s">
        <v>215</v>
      </c>
      <c r="F305" s="30">
        <f>SUM(F306:F309)</f>
        <v>1.91</v>
      </c>
      <c r="G305" s="28"/>
    </row>
    <row r="306" s="4" customFormat="1" ht="31" customHeight="1" spans="1:7">
      <c r="A306" s="27"/>
      <c r="B306" s="32" t="s">
        <v>15</v>
      </c>
      <c r="C306" s="32" t="s">
        <v>26</v>
      </c>
      <c r="D306" s="36">
        <v>2101501</v>
      </c>
      <c r="E306" s="32" t="s">
        <v>17</v>
      </c>
      <c r="F306" s="39">
        <v>14.4</v>
      </c>
      <c r="G306" s="28"/>
    </row>
    <row r="307" s="4" customFormat="1" ht="31" customHeight="1" spans="1:7">
      <c r="A307" s="27"/>
      <c r="B307" s="32" t="s">
        <v>15</v>
      </c>
      <c r="C307" s="32" t="s">
        <v>16</v>
      </c>
      <c r="D307" s="36">
        <v>2101505</v>
      </c>
      <c r="E307" s="32" t="s">
        <v>216</v>
      </c>
      <c r="F307" s="39">
        <v>-22.56</v>
      </c>
      <c r="G307" s="28"/>
    </row>
    <row r="308" s="4" customFormat="1" ht="31" customHeight="1" spans="1:7">
      <c r="A308" s="27"/>
      <c r="B308" s="32" t="s">
        <v>15</v>
      </c>
      <c r="C308" s="32" t="s">
        <v>18</v>
      </c>
      <c r="D308" s="36">
        <v>2101505</v>
      </c>
      <c r="E308" s="32" t="s">
        <v>216</v>
      </c>
      <c r="F308" s="39">
        <v>10.07</v>
      </c>
      <c r="G308" s="28"/>
    </row>
    <row r="309" s="4" customFormat="1" ht="31" customHeight="1" spans="1:7">
      <c r="A309" s="27"/>
      <c r="B309" s="67"/>
      <c r="C309" s="32"/>
      <c r="D309" s="68"/>
      <c r="E309" s="32"/>
      <c r="F309" s="39"/>
      <c r="G309" s="28"/>
    </row>
    <row r="310" ht="31" customHeight="1" spans="1:7">
      <c r="A310" s="27">
        <v>166</v>
      </c>
      <c r="B310" s="67"/>
      <c r="C310" s="32"/>
      <c r="D310" s="50">
        <v>211</v>
      </c>
      <c r="E310" s="28" t="s">
        <v>217</v>
      </c>
      <c r="F310" s="30">
        <f>F311+F319+F316</f>
        <v>-6.03002699999999</v>
      </c>
      <c r="G310" s="28"/>
    </row>
    <row r="311" ht="31" customHeight="1" spans="1:7">
      <c r="A311" s="27"/>
      <c r="B311" s="32"/>
      <c r="C311" s="32"/>
      <c r="D311" s="40">
        <v>21101</v>
      </c>
      <c r="E311" s="41" t="s">
        <v>218</v>
      </c>
      <c r="F311" s="30">
        <f>SUM(F312:F315)</f>
        <v>-76.1</v>
      </c>
      <c r="G311" s="32"/>
    </row>
    <row r="312" ht="31" customHeight="1" spans="1:7">
      <c r="A312" s="27"/>
      <c r="B312" s="32" t="s">
        <v>15</v>
      </c>
      <c r="C312" s="32" t="s">
        <v>16</v>
      </c>
      <c r="D312" s="36">
        <v>2110101</v>
      </c>
      <c r="E312" s="32" t="s">
        <v>17</v>
      </c>
      <c r="F312" s="39">
        <v>-46.26</v>
      </c>
      <c r="G312" s="32"/>
    </row>
    <row r="313" ht="31" customHeight="1" spans="1:7">
      <c r="A313" s="27"/>
      <c r="B313" s="32" t="s">
        <v>15</v>
      </c>
      <c r="C313" s="32" t="s">
        <v>18</v>
      </c>
      <c r="D313" s="36">
        <v>2110101</v>
      </c>
      <c r="E313" s="32" t="s">
        <v>17</v>
      </c>
      <c r="F313" s="39">
        <v>22.41</v>
      </c>
      <c r="G313" s="32"/>
    </row>
    <row r="314" ht="31" customHeight="1" spans="1:7">
      <c r="A314" s="27"/>
      <c r="B314" s="32" t="s">
        <v>15</v>
      </c>
      <c r="C314" s="32" t="s">
        <v>27</v>
      </c>
      <c r="D314" s="36">
        <v>2110199</v>
      </c>
      <c r="E314" s="32" t="s">
        <v>219</v>
      </c>
      <c r="F314" s="39">
        <v>-69.15</v>
      </c>
      <c r="G314" s="32"/>
    </row>
    <row r="315" ht="31" customHeight="1" spans="1:7">
      <c r="A315" s="27"/>
      <c r="B315" s="32" t="s">
        <v>15</v>
      </c>
      <c r="C315" s="32" t="s">
        <v>19</v>
      </c>
      <c r="D315" s="36">
        <v>2110199</v>
      </c>
      <c r="E315" s="32" t="s">
        <v>219</v>
      </c>
      <c r="F315" s="39">
        <v>16.9</v>
      </c>
      <c r="G315" s="32"/>
    </row>
    <row r="316" ht="31" customHeight="1" spans="1:7">
      <c r="A316" s="27"/>
      <c r="B316" s="67"/>
      <c r="C316" s="32"/>
      <c r="D316" s="40">
        <v>21103</v>
      </c>
      <c r="E316" s="41" t="s">
        <v>220</v>
      </c>
      <c r="F316" s="30">
        <f>F318+F317</f>
        <v>36.8224</v>
      </c>
      <c r="G316" s="32"/>
    </row>
    <row r="317" ht="31" customHeight="1" spans="1:7">
      <c r="A317" s="27"/>
      <c r="B317" s="67" t="s">
        <v>30</v>
      </c>
      <c r="C317" s="32" t="s">
        <v>221</v>
      </c>
      <c r="D317" s="36">
        <v>2110307</v>
      </c>
      <c r="E317" s="32" t="s">
        <v>222</v>
      </c>
      <c r="F317" s="30">
        <v>10.6</v>
      </c>
      <c r="G317" s="32" t="s">
        <v>57</v>
      </c>
    </row>
    <row r="318" ht="31" customHeight="1" spans="1:7">
      <c r="A318" s="27"/>
      <c r="B318" s="67" t="s">
        <v>223</v>
      </c>
      <c r="C318" s="32" t="s">
        <v>224</v>
      </c>
      <c r="D318" s="36">
        <v>2110399</v>
      </c>
      <c r="E318" s="32" t="s">
        <v>225</v>
      </c>
      <c r="F318" s="39">
        <v>26.2224</v>
      </c>
      <c r="G318" s="32"/>
    </row>
    <row r="319" ht="31" customHeight="1" spans="1:7">
      <c r="A319" s="27">
        <v>170</v>
      </c>
      <c r="B319" s="67"/>
      <c r="C319" s="32"/>
      <c r="D319" s="40">
        <v>21104</v>
      </c>
      <c r="E319" s="41" t="s">
        <v>226</v>
      </c>
      <c r="F319" s="30">
        <f>SUM(F320:F323)</f>
        <v>33.247573</v>
      </c>
      <c r="G319" s="32"/>
    </row>
    <row r="320" ht="31" customHeight="1" spans="1:7">
      <c r="A320" s="27"/>
      <c r="B320" s="67" t="s">
        <v>30</v>
      </c>
      <c r="C320" s="32" t="s">
        <v>227</v>
      </c>
      <c r="D320" s="36">
        <v>2110499</v>
      </c>
      <c r="E320" s="32" t="s">
        <v>228</v>
      </c>
      <c r="F320" s="39">
        <v>33.247573</v>
      </c>
      <c r="G320" s="32" t="s">
        <v>57</v>
      </c>
    </row>
    <row r="321" s="2" customFormat="1" ht="31" customHeight="1" spans="1:7">
      <c r="A321" s="27"/>
      <c r="B321" s="67" t="s">
        <v>39</v>
      </c>
      <c r="C321" s="32" t="s">
        <v>229</v>
      </c>
      <c r="D321" s="36">
        <v>2110499</v>
      </c>
      <c r="E321" s="32" t="s">
        <v>228</v>
      </c>
      <c r="F321" s="39">
        <v>-20</v>
      </c>
      <c r="G321" s="32"/>
    </row>
    <row r="322" s="2" customFormat="1" ht="31" customHeight="1" spans="1:7">
      <c r="A322" s="27"/>
      <c r="B322" s="67" t="s">
        <v>230</v>
      </c>
      <c r="C322" s="32" t="s">
        <v>229</v>
      </c>
      <c r="D322" s="36">
        <v>2110499</v>
      </c>
      <c r="E322" s="32" t="s">
        <v>228</v>
      </c>
      <c r="F322" s="39">
        <v>20</v>
      </c>
      <c r="G322" s="32"/>
    </row>
    <row r="323" ht="31" customHeight="1" spans="1:7">
      <c r="A323" s="27">
        <v>171</v>
      </c>
      <c r="B323" s="67"/>
      <c r="C323" s="32"/>
      <c r="D323" s="36"/>
      <c r="E323" s="32"/>
      <c r="F323" s="30"/>
      <c r="G323" s="32"/>
    </row>
    <row r="324" ht="31" customHeight="1" spans="1:7">
      <c r="A324" s="27">
        <v>172</v>
      </c>
      <c r="B324" s="67"/>
      <c r="C324" s="32"/>
      <c r="D324" s="50">
        <v>212</v>
      </c>
      <c r="E324" s="28" t="s">
        <v>231</v>
      </c>
      <c r="F324" s="30">
        <f>F325+F336+F339+F344+F332</f>
        <v>35.534</v>
      </c>
      <c r="G324" s="32"/>
    </row>
    <row r="325" ht="31" customHeight="1" spans="1:7">
      <c r="A325" s="27"/>
      <c r="B325" s="67"/>
      <c r="C325" s="32"/>
      <c r="D325" s="40">
        <v>21201</v>
      </c>
      <c r="E325" s="41" t="s">
        <v>232</v>
      </c>
      <c r="F325" s="30">
        <f>SUM(F326:F331)</f>
        <v>-90.176</v>
      </c>
      <c r="G325" s="32"/>
    </row>
    <row r="326" ht="31" customHeight="1" spans="1:7">
      <c r="A326" s="27"/>
      <c r="B326" s="32" t="s">
        <v>15</v>
      </c>
      <c r="C326" s="32" t="s">
        <v>16</v>
      </c>
      <c r="D326" s="36">
        <v>2120101</v>
      </c>
      <c r="E326" s="32" t="s">
        <v>17</v>
      </c>
      <c r="F326" s="39">
        <v>-114.19</v>
      </c>
      <c r="G326" s="32"/>
    </row>
    <row r="327" ht="31" customHeight="1" spans="1:7">
      <c r="A327" s="27"/>
      <c r="B327" s="32" t="s">
        <v>15</v>
      </c>
      <c r="C327" s="32" t="s">
        <v>18</v>
      </c>
      <c r="D327" s="36">
        <v>2120101</v>
      </c>
      <c r="E327" s="32" t="s">
        <v>17</v>
      </c>
      <c r="F327" s="39">
        <v>40.06</v>
      </c>
      <c r="G327" s="32"/>
    </row>
    <row r="328" ht="31" customHeight="1" spans="1:7">
      <c r="A328" s="27"/>
      <c r="B328" s="32" t="s">
        <v>15</v>
      </c>
      <c r="C328" s="32" t="s">
        <v>26</v>
      </c>
      <c r="D328" s="36">
        <v>2120101</v>
      </c>
      <c r="E328" s="32" t="s">
        <v>17</v>
      </c>
      <c r="F328" s="39">
        <v>24.39</v>
      </c>
      <c r="G328" s="32"/>
    </row>
    <row r="329" ht="31" customHeight="1" spans="1:7">
      <c r="A329" s="27"/>
      <c r="B329" s="32" t="s">
        <v>233</v>
      </c>
      <c r="C329" s="32" t="s">
        <v>234</v>
      </c>
      <c r="D329" s="36">
        <v>2120104</v>
      </c>
      <c r="E329" s="32" t="s">
        <v>235</v>
      </c>
      <c r="F329" s="39">
        <v>35.384</v>
      </c>
      <c r="G329" s="32" t="s">
        <v>64</v>
      </c>
    </row>
    <row r="330" ht="31" customHeight="1" spans="1:7">
      <c r="A330" s="27"/>
      <c r="B330" s="32" t="s">
        <v>15</v>
      </c>
      <c r="C330" s="32" t="s">
        <v>27</v>
      </c>
      <c r="D330" s="36">
        <v>2120199</v>
      </c>
      <c r="E330" s="32" t="s">
        <v>236</v>
      </c>
      <c r="F330" s="39">
        <v>-88.04</v>
      </c>
      <c r="G330" s="32"/>
    </row>
    <row r="331" ht="31" customHeight="1" spans="1:7">
      <c r="A331" s="27"/>
      <c r="B331" s="32" t="s">
        <v>15</v>
      </c>
      <c r="C331" s="32" t="s">
        <v>19</v>
      </c>
      <c r="D331" s="36">
        <v>2120199</v>
      </c>
      <c r="E331" s="32" t="s">
        <v>236</v>
      </c>
      <c r="F331" s="39">
        <v>12.22</v>
      </c>
      <c r="G331" s="32"/>
    </row>
    <row r="332" ht="31" customHeight="1" spans="1:7">
      <c r="A332" s="27"/>
      <c r="B332" s="67"/>
      <c r="C332" s="32"/>
      <c r="D332" s="40">
        <v>21202</v>
      </c>
      <c r="E332" s="41" t="s">
        <v>237</v>
      </c>
      <c r="F332" s="30">
        <f>SUM(F333:F335)</f>
        <v>-23.96</v>
      </c>
      <c r="G332" s="32"/>
    </row>
    <row r="333" ht="31" customHeight="1" spans="1:7">
      <c r="A333" s="27"/>
      <c r="B333" s="32" t="s">
        <v>15</v>
      </c>
      <c r="C333" s="32" t="s">
        <v>27</v>
      </c>
      <c r="D333" s="36">
        <v>2120201</v>
      </c>
      <c r="E333" s="32" t="s">
        <v>237</v>
      </c>
      <c r="F333" s="39">
        <v>-58.77</v>
      </c>
      <c r="G333" s="32"/>
    </row>
    <row r="334" ht="31" customHeight="1" spans="1:7">
      <c r="A334" s="27"/>
      <c r="B334" s="32" t="s">
        <v>15</v>
      </c>
      <c r="C334" s="32" t="s">
        <v>28</v>
      </c>
      <c r="D334" s="36">
        <v>2120201</v>
      </c>
      <c r="E334" s="32" t="s">
        <v>237</v>
      </c>
      <c r="F334" s="39">
        <v>13</v>
      </c>
      <c r="G334" s="32"/>
    </row>
    <row r="335" ht="31" customHeight="1" spans="1:7">
      <c r="A335" s="27"/>
      <c r="B335" s="32" t="s">
        <v>15</v>
      </c>
      <c r="C335" s="32" t="s">
        <v>19</v>
      </c>
      <c r="D335" s="36">
        <v>2120201</v>
      </c>
      <c r="E335" s="32" t="s">
        <v>237</v>
      </c>
      <c r="F335" s="39">
        <v>21.81</v>
      </c>
      <c r="G335" s="32"/>
    </row>
    <row r="336" ht="31" customHeight="1" spans="1:7">
      <c r="A336" s="27"/>
      <c r="B336" s="67"/>
      <c r="C336" s="32"/>
      <c r="D336" s="40">
        <v>21203</v>
      </c>
      <c r="E336" s="41" t="s">
        <v>238</v>
      </c>
      <c r="F336" s="30">
        <f>SUM(F337:F338)</f>
        <v>-103.4</v>
      </c>
      <c r="G336" s="32"/>
    </row>
    <row r="337" ht="31" customHeight="1" spans="1:7">
      <c r="A337" s="27"/>
      <c r="B337" s="32" t="s">
        <v>67</v>
      </c>
      <c r="C337" s="32" t="s">
        <v>239</v>
      </c>
      <c r="D337" s="36">
        <v>2120399</v>
      </c>
      <c r="E337" s="32" t="s">
        <v>240</v>
      </c>
      <c r="F337" s="39">
        <v>-898.4</v>
      </c>
      <c r="G337" s="32" t="s">
        <v>241</v>
      </c>
    </row>
    <row r="338" ht="31" customHeight="1" spans="1:7">
      <c r="A338" s="27"/>
      <c r="B338" s="32" t="s">
        <v>67</v>
      </c>
      <c r="C338" s="32" t="s">
        <v>239</v>
      </c>
      <c r="D338" s="36">
        <v>2120399</v>
      </c>
      <c r="E338" s="32" t="s">
        <v>240</v>
      </c>
      <c r="F338" s="39">
        <v>795</v>
      </c>
      <c r="G338" s="32"/>
    </row>
    <row r="339" ht="31" customHeight="1" spans="1:7">
      <c r="A339" s="27"/>
      <c r="B339" s="32"/>
      <c r="C339" s="32"/>
      <c r="D339" s="40">
        <v>21205</v>
      </c>
      <c r="E339" s="41" t="s">
        <v>242</v>
      </c>
      <c r="F339" s="30">
        <f>SUM(F340:F343)</f>
        <v>-34.24</v>
      </c>
      <c r="G339" s="32"/>
    </row>
    <row r="340" ht="31" customHeight="1" spans="1:7">
      <c r="A340" s="27"/>
      <c r="B340" s="32" t="s">
        <v>233</v>
      </c>
      <c r="C340" s="32" t="s">
        <v>243</v>
      </c>
      <c r="D340" s="36">
        <v>2120501</v>
      </c>
      <c r="E340" s="32" t="s">
        <v>242</v>
      </c>
      <c r="F340" s="39">
        <v>3</v>
      </c>
      <c r="G340" s="32" t="s">
        <v>57</v>
      </c>
    </row>
    <row r="341" ht="31" customHeight="1" spans="1:7">
      <c r="A341" s="27"/>
      <c r="B341" s="32" t="s">
        <v>15</v>
      </c>
      <c r="C341" s="32" t="s">
        <v>27</v>
      </c>
      <c r="D341" s="36">
        <v>2120501</v>
      </c>
      <c r="E341" s="32" t="s">
        <v>242</v>
      </c>
      <c r="F341" s="39">
        <v>-93.77</v>
      </c>
      <c r="G341" s="32"/>
    </row>
    <row r="342" ht="31" customHeight="1" spans="1:7">
      <c r="A342" s="27"/>
      <c r="B342" s="32" t="s">
        <v>15</v>
      </c>
      <c r="C342" s="32" t="s">
        <v>28</v>
      </c>
      <c r="D342" s="36">
        <v>2120501</v>
      </c>
      <c r="E342" s="32" t="s">
        <v>242</v>
      </c>
      <c r="F342" s="39">
        <v>21.5</v>
      </c>
      <c r="G342" s="32"/>
    </row>
    <row r="343" ht="31" customHeight="1" spans="1:7">
      <c r="A343" s="27"/>
      <c r="B343" s="32" t="s">
        <v>15</v>
      </c>
      <c r="C343" s="32" t="s">
        <v>19</v>
      </c>
      <c r="D343" s="36">
        <v>2120501</v>
      </c>
      <c r="E343" s="32" t="s">
        <v>242</v>
      </c>
      <c r="F343" s="39">
        <v>35.03</v>
      </c>
      <c r="G343" s="32"/>
    </row>
    <row r="344" ht="31" customHeight="1" spans="1:7">
      <c r="A344" s="27">
        <v>173</v>
      </c>
      <c r="B344" s="67"/>
      <c r="C344" s="32"/>
      <c r="D344" s="40">
        <v>21299</v>
      </c>
      <c r="E344" s="41" t="s">
        <v>244</v>
      </c>
      <c r="F344" s="30">
        <f>SUM(F345:F346)</f>
        <v>287.31</v>
      </c>
      <c r="G344" s="32"/>
    </row>
    <row r="345" ht="31" customHeight="1" spans="1:7">
      <c r="A345" s="27"/>
      <c r="B345" s="32" t="s">
        <v>233</v>
      </c>
      <c r="C345" s="32" t="s">
        <v>245</v>
      </c>
      <c r="D345" s="36">
        <v>2129999</v>
      </c>
      <c r="E345" s="32" t="s">
        <v>244</v>
      </c>
      <c r="F345" s="39">
        <v>25</v>
      </c>
      <c r="G345" s="32" t="s">
        <v>246</v>
      </c>
    </row>
    <row r="346" ht="31" customHeight="1" spans="1:7">
      <c r="A346" s="27">
        <v>174</v>
      </c>
      <c r="B346" s="32" t="s">
        <v>233</v>
      </c>
      <c r="C346" s="32" t="s">
        <v>247</v>
      </c>
      <c r="D346" s="36">
        <v>2129999</v>
      </c>
      <c r="E346" s="32" t="s">
        <v>244</v>
      </c>
      <c r="F346" s="39">
        <v>262.31</v>
      </c>
      <c r="G346" s="32"/>
    </row>
    <row r="347" ht="31" customHeight="1" spans="1:7">
      <c r="A347" s="27"/>
      <c r="B347" s="32"/>
      <c r="C347" s="32"/>
      <c r="D347" s="36"/>
      <c r="E347" s="32"/>
      <c r="F347" s="30"/>
      <c r="G347" s="32"/>
    </row>
    <row r="348" ht="31" customHeight="1" spans="1:7">
      <c r="A348" s="27"/>
      <c r="B348" s="32"/>
      <c r="C348" s="32"/>
      <c r="D348" s="50">
        <v>213</v>
      </c>
      <c r="E348" s="28" t="s">
        <v>248</v>
      </c>
      <c r="F348" s="30">
        <f>F349++F386+F390+F393+F361+F374</f>
        <v>2923.4316</v>
      </c>
      <c r="G348" s="32"/>
    </row>
    <row r="349" ht="31" customHeight="1" spans="1:7">
      <c r="A349" s="27"/>
      <c r="B349" s="32"/>
      <c r="C349" s="32"/>
      <c r="D349" s="69">
        <v>21301</v>
      </c>
      <c r="E349" s="70" t="s">
        <v>249</v>
      </c>
      <c r="F349" s="30">
        <f>SUM(F350:F360)</f>
        <v>-7.72200000000004</v>
      </c>
      <c r="G349" s="32"/>
    </row>
    <row r="350" ht="31" customHeight="1" spans="1:7">
      <c r="A350" s="27"/>
      <c r="B350" s="32" t="s">
        <v>15</v>
      </c>
      <c r="C350" s="32" t="s">
        <v>16</v>
      </c>
      <c r="D350" s="36">
        <v>2130101</v>
      </c>
      <c r="E350" s="32" t="s">
        <v>17</v>
      </c>
      <c r="F350" s="39">
        <v>-153.49</v>
      </c>
      <c r="G350" s="32"/>
    </row>
    <row r="351" ht="31" customHeight="1" spans="1:7">
      <c r="A351" s="27"/>
      <c r="B351" s="32" t="s">
        <v>15</v>
      </c>
      <c r="C351" s="32" t="s">
        <v>18</v>
      </c>
      <c r="D351" s="36">
        <v>2130101</v>
      </c>
      <c r="E351" s="32" t="s">
        <v>17</v>
      </c>
      <c r="F351" s="39">
        <v>124.08</v>
      </c>
      <c r="G351" s="32"/>
    </row>
    <row r="352" ht="31" customHeight="1" spans="1:7">
      <c r="A352" s="27"/>
      <c r="B352" s="32" t="s">
        <v>15</v>
      </c>
      <c r="C352" s="32" t="s">
        <v>35</v>
      </c>
      <c r="D352" s="36">
        <v>2130104</v>
      </c>
      <c r="E352" s="32" t="s">
        <v>20</v>
      </c>
      <c r="F352" s="39">
        <v>-220.06</v>
      </c>
      <c r="G352" s="32"/>
    </row>
    <row r="353" ht="31" customHeight="1" spans="1:7">
      <c r="A353" s="27"/>
      <c r="B353" s="32" t="s">
        <v>15</v>
      </c>
      <c r="C353" s="32" t="s">
        <v>28</v>
      </c>
      <c r="D353" s="36">
        <v>2130104</v>
      </c>
      <c r="E353" s="32" t="s">
        <v>20</v>
      </c>
      <c r="F353" s="39">
        <v>32.5</v>
      </c>
      <c r="G353" s="32"/>
    </row>
    <row r="354" ht="31" customHeight="1" spans="1:7">
      <c r="A354" s="27"/>
      <c r="B354" s="32" t="s">
        <v>15</v>
      </c>
      <c r="C354" s="32" t="s">
        <v>19</v>
      </c>
      <c r="D354" s="36">
        <v>2130104</v>
      </c>
      <c r="E354" s="32" t="s">
        <v>20</v>
      </c>
      <c r="F354" s="39">
        <v>67.08</v>
      </c>
      <c r="G354" s="32"/>
    </row>
    <row r="355" ht="31" customHeight="1" spans="1:7">
      <c r="A355" s="27"/>
      <c r="B355" s="32" t="s">
        <v>15</v>
      </c>
      <c r="C355" s="32" t="s">
        <v>29</v>
      </c>
      <c r="D355" s="36">
        <v>2130104</v>
      </c>
      <c r="E355" s="32" t="s">
        <v>20</v>
      </c>
      <c r="F355" s="39">
        <v>41.2</v>
      </c>
      <c r="G355" s="32"/>
    </row>
    <row r="356" ht="31" customHeight="1" spans="1:7">
      <c r="A356" s="27"/>
      <c r="B356" s="32" t="s">
        <v>250</v>
      </c>
      <c r="C356" s="32" t="s">
        <v>251</v>
      </c>
      <c r="D356" s="71">
        <v>2130104</v>
      </c>
      <c r="E356" s="72" t="s">
        <v>20</v>
      </c>
      <c r="F356" s="39">
        <v>20</v>
      </c>
      <c r="G356" s="32" t="s">
        <v>64</v>
      </c>
    </row>
    <row r="357" ht="31" customHeight="1" spans="1:7">
      <c r="A357" s="27"/>
      <c r="B357" s="32" t="s">
        <v>252</v>
      </c>
      <c r="C357" s="32" t="s">
        <v>253</v>
      </c>
      <c r="D357" s="36">
        <v>2130106</v>
      </c>
      <c r="E357" s="32" t="s">
        <v>254</v>
      </c>
      <c r="F357" s="39">
        <v>60</v>
      </c>
      <c r="G357" s="32"/>
    </row>
    <row r="358" ht="31" customHeight="1" spans="1:7">
      <c r="A358" s="27"/>
      <c r="B358" s="32" t="s">
        <v>250</v>
      </c>
      <c r="C358" s="32" t="s">
        <v>255</v>
      </c>
      <c r="D358" s="54">
        <v>2130122</v>
      </c>
      <c r="E358" s="55" t="s">
        <v>256</v>
      </c>
      <c r="F358" s="39">
        <v>10</v>
      </c>
      <c r="G358" s="32" t="s">
        <v>57</v>
      </c>
    </row>
    <row r="359" ht="31" customHeight="1" spans="1:7">
      <c r="A359" s="27"/>
      <c r="B359" s="32" t="s">
        <v>257</v>
      </c>
      <c r="C359" s="32" t="s">
        <v>258</v>
      </c>
      <c r="D359" s="54">
        <v>2130199</v>
      </c>
      <c r="E359" s="55" t="s">
        <v>259</v>
      </c>
      <c r="F359" s="39">
        <v>6.768</v>
      </c>
      <c r="G359" s="32" t="s">
        <v>260</v>
      </c>
    </row>
    <row r="360" ht="31" customHeight="1" spans="1:7">
      <c r="A360" s="27"/>
      <c r="B360" s="32" t="s">
        <v>250</v>
      </c>
      <c r="C360" s="32" t="s">
        <v>261</v>
      </c>
      <c r="D360" s="54">
        <v>2130199</v>
      </c>
      <c r="E360" s="55" t="s">
        <v>259</v>
      </c>
      <c r="F360" s="39">
        <v>4.2</v>
      </c>
      <c r="G360" s="32" t="s">
        <v>64</v>
      </c>
    </row>
    <row r="361" ht="31" customHeight="1" spans="1:7">
      <c r="A361" s="27"/>
      <c r="B361" s="32"/>
      <c r="C361" s="32"/>
      <c r="D361" s="69">
        <v>21302</v>
      </c>
      <c r="E361" s="70" t="s">
        <v>262</v>
      </c>
      <c r="F361" s="30">
        <f>SUM(F362:F373)</f>
        <v>-212.06</v>
      </c>
      <c r="G361" s="32"/>
    </row>
    <row r="362" ht="31" customHeight="1" spans="1:7">
      <c r="A362" s="27"/>
      <c r="B362" s="32" t="s">
        <v>15</v>
      </c>
      <c r="C362" s="32" t="s">
        <v>16</v>
      </c>
      <c r="D362" s="36">
        <v>2130201</v>
      </c>
      <c r="E362" s="32" t="s">
        <v>17</v>
      </c>
      <c r="F362" s="39">
        <v>-66.71</v>
      </c>
      <c r="G362" s="32"/>
    </row>
    <row r="363" ht="31" customHeight="1" spans="1:7">
      <c r="A363" s="27"/>
      <c r="B363" s="32" t="s">
        <v>15</v>
      </c>
      <c r="C363" s="32" t="s">
        <v>18</v>
      </c>
      <c r="D363" s="36">
        <v>2130201</v>
      </c>
      <c r="E363" s="32" t="s">
        <v>17</v>
      </c>
      <c r="F363" s="39">
        <v>18.83</v>
      </c>
      <c r="G363" s="32"/>
    </row>
    <row r="364" ht="31" customHeight="1" spans="1:7">
      <c r="A364" s="27"/>
      <c r="B364" s="32" t="s">
        <v>15</v>
      </c>
      <c r="C364" s="32" t="s">
        <v>27</v>
      </c>
      <c r="D364" s="36">
        <v>2130204</v>
      </c>
      <c r="E364" s="32" t="s">
        <v>263</v>
      </c>
      <c r="F364" s="39">
        <v>-178.24</v>
      </c>
      <c r="G364" s="32"/>
    </row>
    <row r="365" ht="31" customHeight="1" spans="1:7">
      <c r="A365" s="27"/>
      <c r="B365" s="32" t="s">
        <v>15</v>
      </c>
      <c r="C365" s="32" t="s">
        <v>28</v>
      </c>
      <c r="D365" s="36">
        <v>2130204</v>
      </c>
      <c r="E365" s="32" t="s">
        <v>263</v>
      </c>
      <c r="F365" s="39">
        <v>2.5</v>
      </c>
      <c r="G365" s="32"/>
    </row>
    <row r="366" ht="31" customHeight="1" spans="1:7">
      <c r="A366" s="27"/>
      <c r="B366" s="32" t="s">
        <v>15</v>
      </c>
      <c r="C366" s="32" t="s">
        <v>19</v>
      </c>
      <c r="D366" s="36">
        <v>2130204</v>
      </c>
      <c r="E366" s="32" t="s">
        <v>263</v>
      </c>
      <c r="F366" s="39">
        <v>35.83</v>
      </c>
      <c r="G366" s="32"/>
    </row>
    <row r="367" ht="31" customHeight="1" spans="1:7">
      <c r="A367" s="27"/>
      <c r="B367" s="32" t="s">
        <v>15</v>
      </c>
      <c r="C367" s="32" t="s">
        <v>29</v>
      </c>
      <c r="D367" s="36">
        <v>2130204</v>
      </c>
      <c r="E367" s="32" t="s">
        <v>263</v>
      </c>
      <c r="F367" s="39">
        <v>13.26</v>
      </c>
      <c r="G367" s="32"/>
    </row>
    <row r="368" ht="31" customHeight="1" spans="1:7">
      <c r="A368" s="27"/>
      <c r="B368" s="32" t="s">
        <v>15</v>
      </c>
      <c r="C368" s="32" t="s">
        <v>27</v>
      </c>
      <c r="D368" s="36">
        <v>2130210</v>
      </c>
      <c r="E368" s="32" t="s">
        <v>264</v>
      </c>
      <c r="F368" s="39">
        <v>-19.09</v>
      </c>
      <c r="G368" s="32"/>
    </row>
    <row r="369" ht="31" customHeight="1" spans="1:7">
      <c r="A369" s="27"/>
      <c r="B369" s="32" t="s">
        <v>15</v>
      </c>
      <c r="C369" s="32" t="s">
        <v>28</v>
      </c>
      <c r="D369" s="36">
        <v>2130210</v>
      </c>
      <c r="E369" s="32" t="s">
        <v>264</v>
      </c>
      <c r="F369" s="39">
        <v>3.5</v>
      </c>
      <c r="G369" s="32"/>
    </row>
    <row r="370" ht="31" customHeight="1" spans="1:7">
      <c r="A370" s="27"/>
      <c r="B370" s="32" t="s">
        <v>15</v>
      </c>
      <c r="C370" s="32" t="s">
        <v>19</v>
      </c>
      <c r="D370" s="36">
        <v>2130210</v>
      </c>
      <c r="E370" s="32" t="s">
        <v>264</v>
      </c>
      <c r="F370" s="39">
        <v>2.71</v>
      </c>
      <c r="G370" s="32"/>
    </row>
    <row r="371" ht="31" customHeight="1" spans="1:7">
      <c r="A371" s="27"/>
      <c r="B371" s="32" t="s">
        <v>15</v>
      </c>
      <c r="C371" s="32" t="s">
        <v>27</v>
      </c>
      <c r="D371" s="36">
        <v>2130235</v>
      </c>
      <c r="E371" s="32" t="s">
        <v>265</v>
      </c>
      <c r="F371" s="39">
        <v>-32.93</v>
      </c>
      <c r="G371" s="32"/>
    </row>
    <row r="372" ht="31" customHeight="1" spans="1:7">
      <c r="A372" s="27"/>
      <c r="B372" s="32" t="s">
        <v>15</v>
      </c>
      <c r="C372" s="32" t="s">
        <v>28</v>
      </c>
      <c r="D372" s="36">
        <v>2130235</v>
      </c>
      <c r="E372" s="32" t="s">
        <v>265</v>
      </c>
      <c r="F372" s="39">
        <v>3.5</v>
      </c>
      <c r="G372" s="32"/>
    </row>
    <row r="373" ht="31" customHeight="1" spans="1:7">
      <c r="A373" s="27"/>
      <c r="B373" s="32" t="s">
        <v>15</v>
      </c>
      <c r="C373" s="32" t="s">
        <v>19</v>
      </c>
      <c r="D373" s="36">
        <v>2130235</v>
      </c>
      <c r="E373" s="32" t="s">
        <v>265</v>
      </c>
      <c r="F373" s="39">
        <v>4.78</v>
      </c>
      <c r="G373" s="32"/>
    </row>
    <row r="374" ht="31" customHeight="1" spans="1:7">
      <c r="A374" s="27"/>
      <c r="B374" s="32"/>
      <c r="C374" s="32"/>
      <c r="D374" s="69">
        <v>21303</v>
      </c>
      <c r="E374" s="70" t="s">
        <v>266</v>
      </c>
      <c r="F374" s="30">
        <f>SUM(F375:F385)</f>
        <v>-65.55</v>
      </c>
      <c r="G374" s="32"/>
    </row>
    <row r="375" ht="31" customHeight="1" spans="1:7">
      <c r="A375" s="27"/>
      <c r="B375" s="32" t="s">
        <v>15</v>
      </c>
      <c r="C375" s="32" t="s">
        <v>16</v>
      </c>
      <c r="D375" s="36">
        <v>2130301</v>
      </c>
      <c r="E375" s="32" t="s">
        <v>17</v>
      </c>
      <c r="F375" s="39">
        <v>-56.91</v>
      </c>
      <c r="G375" s="32"/>
    </row>
    <row r="376" ht="31" customHeight="1" spans="1:7">
      <c r="A376" s="27"/>
      <c r="B376" s="32" t="s">
        <v>15</v>
      </c>
      <c r="C376" s="32" t="s">
        <v>18</v>
      </c>
      <c r="D376" s="36">
        <v>2130301</v>
      </c>
      <c r="E376" s="32" t="s">
        <v>17</v>
      </c>
      <c r="F376" s="39">
        <v>19.27</v>
      </c>
      <c r="G376" s="32"/>
    </row>
    <row r="377" ht="31" customHeight="1" spans="1:7">
      <c r="A377" s="27"/>
      <c r="B377" s="32" t="s">
        <v>15</v>
      </c>
      <c r="C377" s="32" t="s">
        <v>29</v>
      </c>
      <c r="D377" s="36">
        <v>2130303</v>
      </c>
      <c r="E377" s="32" t="s">
        <v>51</v>
      </c>
      <c r="F377" s="39">
        <v>6.24</v>
      </c>
      <c r="G377" s="32"/>
    </row>
    <row r="378" ht="31" customHeight="1" spans="1:7">
      <c r="A378" s="27"/>
      <c r="B378" s="32" t="s">
        <v>15</v>
      </c>
      <c r="C378" s="32" t="s">
        <v>27</v>
      </c>
      <c r="D378" s="36">
        <v>2130306</v>
      </c>
      <c r="E378" s="32" t="s">
        <v>267</v>
      </c>
      <c r="F378" s="39">
        <v>-17.96</v>
      </c>
      <c r="G378" s="32"/>
    </row>
    <row r="379" ht="31" customHeight="1" spans="1:7">
      <c r="A379" s="27"/>
      <c r="B379" s="32" t="s">
        <v>15</v>
      </c>
      <c r="C379" s="32" t="s">
        <v>28</v>
      </c>
      <c r="D379" s="36">
        <v>2130306</v>
      </c>
      <c r="E379" s="32" t="s">
        <v>267</v>
      </c>
      <c r="F379" s="39">
        <v>2.5</v>
      </c>
      <c r="G379" s="32"/>
    </row>
    <row r="380" ht="31" customHeight="1" spans="1:7">
      <c r="A380" s="27"/>
      <c r="B380" s="32" t="s">
        <v>15</v>
      </c>
      <c r="C380" s="32" t="s">
        <v>19</v>
      </c>
      <c r="D380" s="36">
        <v>2130306</v>
      </c>
      <c r="E380" s="32" t="s">
        <v>267</v>
      </c>
      <c r="F380" s="39">
        <v>2.71</v>
      </c>
      <c r="G380" s="32"/>
    </row>
    <row r="381" ht="31" customHeight="1" spans="1:7">
      <c r="A381" s="27"/>
      <c r="B381" s="32" t="s">
        <v>15</v>
      </c>
      <c r="C381" s="32" t="s">
        <v>27</v>
      </c>
      <c r="D381" s="36">
        <v>2130316</v>
      </c>
      <c r="E381" s="32" t="s">
        <v>268</v>
      </c>
      <c r="F381" s="39">
        <v>-25.55</v>
      </c>
      <c r="G381" s="32"/>
    </row>
    <row r="382" ht="31" customHeight="1" spans="1:7">
      <c r="A382" s="27"/>
      <c r="B382" s="32" t="s">
        <v>15</v>
      </c>
      <c r="C382" s="32" t="s">
        <v>28</v>
      </c>
      <c r="D382" s="36">
        <v>2130316</v>
      </c>
      <c r="E382" s="32" t="s">
        <v>268</v>
      </c>
      <c r="F382" s="39">
        <v>4</v>
      </c>
      <c r="G382" s="32"/>
    </row>
    <row r="383" ht="31" customHeight="1" spans="1:7">
      <c r="A383" s="27"/>
      <c r="B383" s="32" t="s">
        <v>15</v>
      </c>
      <c r="C383" s="32" t="s">
        <v>19</v>
      </c>
      <c r="D383" s="36">
        <v>2130316</v>
      </c>
      <c r="E383" s="32" t="s">
        <v>268</v>
      </c>
      <c r="F383" s="39">
        <v>4.33</v>
      </c>
      <c r="G383" s="32"/>
    </row>
    <row r="384" ht="31" customHeight="1" spans="1:7">
      <c r="A384" s="27"/>
      <c r="B384" s="32" t="s">
        <v>15</v>
      </c>
      <c r="C384" s="32" t="s">
        <v>27</v>
      </c>
      <c r="D384" s="36">
        <v>2130399</v>
      </c>
      <c r="E384" s="32" t="s">
        <v>269</v>
      </c>
      <c r="F384" s="39">
        <v>-5.81</v>
      </c>
      <c r="G384" s="32"/>
    </row>
    <row r="385" ht="31" customHeight="1" spans="1:7">
      <c r="A385" s="27"/>
      <c r="B385" s="32" t="s">
        <v>15</v>
      </c>
      <c r="C385" s="32" t="s">
        <v>19</v>
      </c>
      <c r="D385" s="36">
        <v>2130399</v>
      </c>
      <c r="E385" s="32" t="s">
        <v>269</v>
      </c>
      <c r="F385" s="39">
        <v>1.63</v>
      </c>
      <c r="G385" s="32"/>
    </row>
    <row r="386" ht="31" customHeight="1" spans="1:7">
      <c r="A386" s="27"/>
      <c r="B386" s="32"/>
      <c r="C386" s="32"/>
      <c r="D386" s="40">
        <v>21305</v>
      </c>
      <c r="E386" s="41" t="s">
        <v>270</v>
      </c>
      <c r="F386" s="30">
        <f>SUM(F387:F389)</f>
        <v>-22.89</v>
      </c>
      <c r="G386" s="32"/>
    </row>
    <row r="387" ht="31" customHeight="1" spans="1:7">
      <c r="A387" s="27"/>
      <c r="B387" s="32" t="s">
        <v>15</v>
      </c>
      <c r="C387" s="32" t="s">
        <v>27</v>
      </c>
      <c r="D387" s="36">
        <v>2130550</v>
      </c>
      <c r="E387" s="32" t="s">
        <v>271</v>
      </c>
      <c r="F387" s="39">
        <v>-31.43</v>
      </c>
      <c r="G387" s="32"/>
    </row>
    <row r="388" ht="31" customHeight="1" spans="1:7">
      <c r="A388" s="27"/>
      <c r="B388" s="32" t="s">
        <v>15</v>
      </c>
      <c r="C388" s="32" t="s">
        <v>28</v>
      </c>
      <c r="D388" s="36">
        <v>2130550</v>
      </c>
      <c r="E388" s="32" t="s">
        <v>271</v>
      </c>
      <c r="F388" s="39">
        <v>1</v>
      </c>
      <c r="G388" s="32"/>
    </row>
    <row r="389" ht="31" customHeight="1" spans="1:7">
      <c r="A389" s="27"/>
      <c r="B389" s="32" t="s">
        <v>15</v>
      </c>
      <c r="C389" s="32" t="s">
        <v>19</v>
      </c>
      <c r="D389" s="36">
        <v>2130550</v>
      </c>
      <c r="E389" s="32" t="s">
        <v>271</v>
      </c>
      <c r="F389" s="39">
        <v>7.54</v>
      </c>
      <c r="G389" s="32"/>
    </row>
    <row r="390" ht="31" customHeight="1" spans="1:7">
      <c r="A390" s="27"/>
      <c r="B390" s="32"/>
      <c r="C390" s="32"/>
      <c r="D390" s="40">
        <v>21307</v>
      </c>
      <c r="E390" s="41" t="s">
        <v>272</v>
      </c>
      <c r="F390" s="30">
        <f>F391+F392</f>
        <v>31.6536</v>
      </c>
      <c r="G390" s="32"/>
    </row>
    <row r="391" s="2" customFormat="1" ht="31" customHeight="1" spans="1:7">
      <c r="A391" s="27"/>
      <c r="B391" s="32" t="s">
        <v>53</v>
      </c>
      <c r="C391" s="32" t="s">
        <v>273</v>
      </c>
      <c r="D391" s="36">
        <v>2130705</v>
      </c>
      <c r="E391" s="32" t="s">
        <v>274</v>
      </c>
      <c r="F391" s="39">
        <v>27.9096</v>
      </c>
      <c r="G391" s="32"/>
    </row>
    <row r="392" s="2" customFormat="1" ht="31" customHeight="1" spans="1:7">
      <c r="A392" s="27"/>
      <c r="B392" s="32" t="s">
        <v>250</v>
      </c>
      <c r="C392" s="32" t="s">
        <v>275</v>
      </c>
      <c r="D392" s="36">
        <v>2130799</v>
      </c>
      <c r="E392" s="32" t="s">
        <v>276</v>
      </c>
      <c r="F392" s="39">
        <v>3.744</v>
      </c>
      <c r="G392" s="32" t="s">
        <v>57</v>
      </c>
    </row>
    <row r="393" ht="31" customHeight="1" spans="1:7">
      <c r="A393" s="27"/>
      <c r="B393" s="32"/>
      <c r="C393" s="32"/>
      <c r="D393" s="73">
        <v>21399</v>
      </c>
      <c r="E393" s="74" t="s">
        <v>277</v>
      </c>
      <c r="F393" s="30">
        <f>F394</f>
        <v>3200</v>
      </c>
      <c r="G393" s="32"/>
    </row>
    <row r="394" ht="31" customHeight="1" spans="1:7">
      <c r="A394" s="27"/>
      <c r="B394" s="32" t="s">
        <v>278</v>
      </c>
      <c r="C394" s="32" t="s">
        <v>279</v>
      </c>
      <c r="D394" s="75">
        <v>2139999</v>
      </c>
      <c r="E394" s="72" t="s">
        <v>277</v>
      </c>
      <c r="F394" s="39">
        <v>3200</v>
      </c>
      <c r="G394" s="32"/>
    </row>
    <row r="395" ht="31" customHeight="1" spans="1:7">
      <c r="A395" s="27"/>
      <c r="B395" s="32"/>
      <c r="C395" s="32"/>
      <c r="D395" s="75"/>
      <c r="E395" s="72"/>
      <c r="F395" s="30"/>
      <c r="G395" s="32"/>
    </row>
    <row r="396" ht="31" customHeight="1" spans="1:7">
      <c r="A396" s="27"/>
      <c r="B396" s="32"/>
      <c r="C396" s="32"/>
      <c r="D396" s="76">
        <v>214</v>
      </c>
      <c r="E396" s="77" t="s">
        <v>280</v>
      </c>
      <c r="F396" s="30">
        <f>F397</f>
        <v>-91.67</v>
      </c>
      <c r="G396" s="32"/>
    </row>
    <row r="397" ht="31" customHeight="1" spans="1:7">
      <c r="A397" s="48"/>
      <c r="B397" s="27"/>
      <c r="C397" s="27"/>
      <c r="D397" s="73">
        <v>21401</v>
      </c>
      <c r="E397" s="74" t="s">
        <v>281</v>
      </c>
      <c r="F397" s="30">
        <f>SUM(F398:F405)</f>
        <v>-91.67</v>
      </c>
      <c r="G397" s="32"/>
    </row>
    <row r="398" ht="31" customHeight="1" spans="1:7">
      <c r="A398" s="27"/>
      <c r="B398" s="32" t="s">
        <v>15</v>
      </c>
      <c r="C398" s="32" t="s">
        <v>16</v>
      </c>
      <c r="D398" s="36">
        <v>2140101</v>
      </c>
      <c r="E398" s="32" t="s">
        <v>17</v>
      </c>
      <c r="F398" s="39">
        <v>-142.41</v>
      </c>
      <c r="G398" s="32"/>
    </row>
    <row r="399" ht="31" customHeight="1" spans="1:7">
      <c r="A399" s="27"/>
      <c r="B399" s="32" t="s">
        <v>15</v>
      </c>
      <c r="C399" s="32" t="s">
        <v>18</v>
      </c>
      <c r="D399" s="36">
        <v>2140101</v>
      </c>
      <c r="E399" s="32" t="s">
        <v>17</v>
      </c>
      <c r="F399" s="39">
        <v>69.8</v>
      </c>
      <c r="G399" s="32"/>
    </row>
    <row r="400" ht="31" customHeight="1" spans="1:7">
      <c r="A400" s="27"/>
      <c r="B400" s="32" t="s">
        <v>15</v>
      </c>
      <c r="C400" s="32" t="s">
        <v>26</v>
      </c>
      <c r="D400" s="36">
        <v>2140101</v>
      </c>
      <c r="E400" s="32" t="s">
        <v>17</v>
      </c>
      <c r="F400" s="39">
        <v>16.13</v>
      </c>
      <c r="G400" s="32"/>
    </row>
    <row r="401" ht="31" customHeight="1" spans="1:7">
      <c r="A401" s="27"/>
      <c r="B401" s="32" t="s">
        <v>15</v>
      </c>
      <c r="C401" s="32" t="s">
        <v>19</v>
      </c>
      <c r="D401" s="78">
        <v>2140103</v>
      </c>
      <c r="E401" s="32" t="s">
        <v>51</v>
      </c>
      <c r="F401" s="39">
        <v>2.46</v>
      </c>
      <c r="G401" s="32"/>
    </row>
    <row r="402" ht="31" customHeight="1" spans="1:7">
      <c r="A402" s="27"/>
      <c r="B402" s="32" t="s">
        <v>15</v>
      </c>
      <c r="C402" s="32" t="s">
        <v>27</v>
      </c>
      <c r="D402" s="78">
        <v>2140106</v>
      </c>
      <c r="E402" s="32" t="s">
        <v>282</v>
      </c>
      <c r="F402" s="39">
        <v>-58.82</v>
      </c>
      <c r="G402" s="32"/>
    </row>
    <row r="403" ht="31" customHeight="1" spans="1:7">
      <c r="A403" s="27"/>
      <c r="B403" s="32" t="s">
        <v>15</v>
      </c>
      <c r="C403" s="32" t="s">
        <v>28</v>
      </c>
      <c r="D403" s="78">
        <v>2140106</v>
      </c>
      <c r="E403" s="32" t="s">
        <v>282</v>
      </c>
      <c r="F403" s="39">
        <v>9.5</v>
      </c>
      <c r="G403" s="32"/>
    </row>
    <row r="404" ht="31" customHeight="1" spans="1:7">
      <c r="A404" s="27"/>
      <c r="B404" s="32" t="s">
        <v>15</v>
      </c>
      <c r="C404" s="32" t="s">
        <v>19</v>
      </c>
      <c r="D404" s="78">
        <v>2140106</v>
      </c>
      <c r="E404" s="32" t="s">
        <v>282</v>
      </c>
      <c r="F404" s="39">
        <v>11.67</v>
      </c>
      <c r="G404" s="32"/>
    </row>
    <row r="405" ht="31" customHeight="1" spans="1:7">
      <c r="A405" s="27"/>
      <c r="B405" s="32"/>
      <c r="C405" s="32"/>
      <c r="D405" s="78"/>
      <c r="E405" s="32"/>
      <c r="F405" s="30"/>
      <c r="G405" s="32"/>
    </row>
    <row r="406" ht="31" customHeight="1" spans="1:7">
      <c r="A406" s="27">
        <v>218</v>
      </c>
      <c r="B406" s="67"/>
      <c r="C406" s="32"/>
      <c r="D406" s="76">
        <v>215</v>
      </c>
      <c r="E406" s="77" t="s">
        <v>283</v>
      </c>
      <c r="F406" s="30">
        <f>F407+F413</f>
        <v>1010.67</v>
      </c>
      <c r="G406" s="32"/>
    </row>
    <row r="407" ht="31" customHeight="1" spans="1:7">
      <c r="A407" s="27"/>
      <c r="B407" s="67"/>
      <c r="C407" s="32"/>
      <c r="D407" s="79">
        <v>21505</v>
      </c>
      <c r="E407" s="80" t="s">
        <v>284</v>
      </c>
      <c r="F407" s="30">
        <f>SUM(F408:F412)</f>
        <v>-49.24</v>
      </c>
      <c r="G407" s="32"/>
    </row>
    <row r="408" ht="31" customHeight="1" spans="1:7">
      <c r="A408" s="27"/>
      <c r="B408" s="32" t="s">
        <v>15</v>
      </c>
      <c r="C408" s="32" t="s">
        <v>16</v>
      </c>
      <c r="D408" s="36">
        <v>2150501</v>
      </c>
      <c r="E408" s="32" t="s">
        <v>17</v>
      </c>
      <c r="F408" s="39">
        <v>-86.3</v>
      </c>
      <c r="G408" s="32"/>
    </row>
    <row r="409" ht="31" customHeight="1" spans="1:7">
      <c r="A409" s="27"/>
      <c r="B409" s="32" t="s">
        <v>15</v>
      </c>
      <c r="C409" s="32" t="s">
        <v>18</v>
      </c>
      <c r="D409" s="36">
        <v>2150501</v>
      </c>
      <c r="E409" s="32" t="s">
        <v>17</v>
      </c>
      <c r="F409" s="39">
        <v>41.72</v>
      </c>
      <c r="G409" s="32"/>
    </row>
    <row r="410" ht="31" customHeight="1" spans="1:7">
      <c r="A410" s="27"/>
      <c r="B410" s="32" t="s">
        <v>15</v>
      </c>
      <c r="C410" s="32" t="s">
        <v>27</v>
      </c>
      <c r="D410" s="78">
        <v>2150550</v>
      </c>
      <c r="E410" s="32" t="s">
        <v>20</v>
      </c>
      <c r="F410" s="39">
        <v>-12.13</v>
      </c>
      <c r="G410" s="32"/>
    </row>
    <row r="411" ht="31" customHeight="1" spans="1:7">
      <c r="A411" s="27"/>
      <c r="B411" s="32" t="s">
        <v>15</v>
      </c>
      <c r="C411" s="32" t="s">
        <v>28</v>
      </c>
      <c r="D411" s="78">
        <v>2150550</v>
      </c>
      <c r="E411" s="32" t="s">
        <v>20</v>
      </c>
      <c r="F411" s="39">
        <v>3</v>
      </c>
      <c r="G411" s="32"/>
    </row>
    <row r="412" ht="31" customHeight="1" spans="1:7">
      <c r="A412" s="27"/>
      <c r="B412" s="32" t="s">
        <v>15</v>
      </c>
      <c r="C412" s="32" t="s">
        <v>19</v>
      </c>
      <c r="D412" s="78">
        <v>2150550</v>
      </c>
      <c r="E412" s="32" t="s">
        <v>20</v>
      </c>
      <c r="F412" s="39">
        <v>4.47</v>
      </c>
      <c r="G412" s="32"/>
    </row>
    <row r="413" ht="31" customHeight="1" spans="1:7">
      <c r="A413" s="27">
        <v>219</v>
      </c>
      <c r="B413" s="67"/>
      <c r="C413" s="32"/>
      <c r="D413" s="79">
        <v>21508</v>
      </c>
      <c r="E413" s="80" t="s">
        <v>285</v>
      </c>
      <c r="F413" s="30">
        <f>SUM(F414:F416)</f>
        <v>1059.91</v>
      </c>
      <c r="G413" s="32"/>
    </row>
    <row r="414" ht="31" customHeight="1" spans="1:7">
      <c r="A414" s="27"/>
      <c r="B414" s="67" t="s">
        <v>74</v>
      </c>
      <c r="C414" s="32" t="s">
        <v>286</v>
      </c>
      <c r="D414" s="81">
        <v>2150899</v>
      </c>
      <c r="E414" s="72" t="s">
        <v>287</v>
      </c>
      <c r="F414" s="39">
        <v>9</v>
      </c>
      <c r="G414" s="32"/>
    </row>
    <row r="415" ht="31" customHeight="1" spans="1:7">
      <c r="A415" s="27"/>
      <c r="B415" s="67" t="s">
        <v>74</v>
      </c>
      <c r="C415" s="32" t="s">
        <v>288</v>
      </c>
      <c r="D415" s="81">
        <v>2150899</v>
      </c>
      <c r="E415" s="72" t="s">
        <v>287</v>
      </c>
      <c r="F415" s="39">
        <v>1050.91</v>
      </c>
      <c r="G415" s="32"/>
    </row>
    <row r="416" ht="31" customHeight="1" spans="1:7">
      <c r="A416" s="27">
        <v>220</v>
      </c>
      <c r="B416" s="67"/>
      <c r="C416" s="32"/>
      <c r="D416" s="81"/>
      <c r="E416" s="82"/>
      <c r="F416" s="30"/>
      <c r="G416" s="32"/>
    </row>
    <row r="417" ht="31" customHeight="1" spans="1:7">
      <c r="A417" s="27"/>
      <c r="B417" s="67"/>
      <c r="C417" s="32"/>
      <c r="D417" s="50">
        <v>216</v>
      </c>
      <c r="E417" s="28" t="s">
        <v>289</v>
      </c>
      <c r="F417" s="30">
        <f>F418+F422</f>
        <v>-3.88999999999999</v>
      </c>
      <c r="G417" s="32"/>
    </row>
    <row r="418" ht="31" customHeight="1" spans="1:7">
      <c r="A418" s="27"/>
      <c r="B418" s="67"/>
      <c r="C418" s="32"/>
      <c r="D418" s="79">
        <v>21602</v>
      </c>
      <c r="E418" s="80" t="s">
        <v>290</v>
      </c>
      <c r="F418" s="30">
        <f>SUM(F419:F421)</f>
        <v>-52.21</v>
      </c>
      <c r="G418" s="32"/>
    </row>
    <row r="419" ht="31" customHeight="1" spans="1:7">
      <c r="A419" s="27"/>
      <c r="B419" s="32" t="s">
        <v>15</v>
      </c>
      <c r="C419" s="32" t="s">
        <v>16</v>
      </c>
      <c r="D419" s="36">
        <v>2160201</v>
      </c>
      <c r="E419" s="32" t="s">
        <v>17</v>
      </c>
      <c r="F419" s="39">
        <v>-74.77</v>
      </c>
      <c r="G419" s="32"/>
    </row>
    <row r="420" ht="31" customHeight="1" spans="1:7">
      <c r="A420" s="27"/>
      <c r="B420" s="32" t="s">
        <v>15</v>
      </c>
      <c r="C420" s="32" t="s">
        <v>18</v>
      </c>
      <c r="D420" s="36">
        <v>2160201</v>
      </c>
      <c r="E420" s="32" t="s">
        <v>17</v>
      </c>
      <c r="F420" s="39">
        <v>21.48</v>
      </c>
      <c r="G420" s="32"/>
    </row>
    <row r="421" ht="31" customHeight="1" spans="1:7">
      <c r="A421" s="27"/>
      <c r="B421" s="32" t="s">
        <v>15</v>
      </c>
      <c r="C421" s="32" t="s">
        <v>19</v>
      </c>
      <c r="D421" s="78">
        <v>2160250</v>
      </c>
      <c r="E421" s="32" t="s">
        <v>20</v>
      </c>
      <c r="F421" s="39">
        <v>1.08</v>
      </c>
      <c r="G421" s="32"/>
    </row>
    <row r="422" ht="31" customHeight="1" spans="1:7">
      <c r="A422" s="27"/>
      <c r="B422" s="67"/>
      <c r="C422" s="32"/>
      <c r="D422" s="79">
        <v>21699</v>
      </c>
      <c r="E422" s="80" t="s">
        <v>291</v>
      </c>
      <c r="F422" s="30">
        <v>48.32</v>
      </c>
      <c r="G422" s="32"/>
    </row>
    <row r="423" ht="31" customHeight="1" spans="1:7">
      <c r="A423" s="27"/>
      <c r="B423" s="67" t="s">
        <v>74</v>
      </c>
      <c r="C423" s="32" t="s">
        <v>292</v>
      </c>
      <c r="D423" s="81">
        <v>2169999</v>
      </c>
      <c r="E423" s="82" t="s">
        <v>291</v>
      </c>
      <c r="F423" s="39">
        <v>48.32</v>
      </c>
      <c r="G423" s="32"/>
    </row>
    <row r="424" ht="31" customHeight="1" spans="1:7">
      <c r="A424" s="27"/>
      <c r="B424" s="67"/>
      <c r="C424" s="32"/>
      <c r="D424" s="83"/>
      <c r="E424" s="67"/>
      <c r="F424" s="30"/>
      <c r="G424" s="32"/>
    </row>
    <row r="425" ht="31" customHeight="1" spans="1:7">
      <c r="A425" s="27">
        <v>221</v>
      </c>
      <c r="B425" s="32"/>
      <c r="C425" s="32"/>
      <c r="D425" s="50">
        <v>220</v>
      </c>
      <c r="E425" s="28" t="s">
        <v>293</v>
      </c>
      <c r="F425" s="30">
        <f>F426+F433</f>
        <v>-95.64</v>
      </c>
      <c r="G425" s="28"/>
    </row>
    <row r="426" ht="31" customHeight="1" spans="1:7">
      <c r="A426" s="27">
        <v>222</v>
      </c>
      <c r="B426" s="32"/>
      <c r="C426" s="32"/>
      <c r="D426" s="79">
        <v>22001</v>
      </c>
      <c r="E426" s="80" t="s">
        <v>294</v>
      </c>
      <c r="F426" s="30">
        <f>SUM(F427:F432)</f>
        <v>-67.36</v>
      </c>
      <c r="G426" s="32"/>
    </row>
    <row r="427" ht="31" customHeight="1" spans="1:7">
      <c r="A427" s="27">
        <v>223</v>
      </c>
      <c r="B427" s="32" t="s">
        <v>15</v>
      </c>
      <c r="C427" s="32" t="s">
        <v>16</v>
      </c>
      <c r="D427" s="36">
        <v>2200101</v>
      </c>
      <c r="E427" s="32" t="s">
        <v>17</v>
      </c>
      <c r="F427" s="39">
        <v>-139.16</v>
      </c>
      <c r="G427" s="32"/>
    </row>
    <row r="428" ht="31" customHeight="1" spans="1:7">
      <c r="A428" s="27"/>
      <c r="B428" s="32" t="s">
        <v>15</v>
      </c>
      <c r="C428" s="32" t="s">
        <v>18</v>
      </c>
      <c r="D428" s="36">
        <v>2200101</v>
      </c>
      <c r="E428" s="32" t="s">
        <v>17</v>
      </c>
      <c r="F428" s="39">
        <v>107.23</v>
      </c>
      <c r="G428" s="32"/>
    </row>
    <row r="429" ht="31" customHeight="1" spans="1:7">
      <c r="A429" s="27"/>
      <c r="B429" s="32" t="s">
        <v>15</v>
      </c>
      <c r="C429" s="32" t="s">
        <v>27</v>
      </c>
      <c r="D429" s="78">
        <v>2200150</v>
      </c>
      <c r="E429" s="32" t="s">
        <v>20</v>
      </c>
      <c r="F429" s="39">
        <v>-79.79</v>
      </c>
      <c r="G429" s="32"/>
    </row>
    <row r="430" ht="31" customHeight="1" spans="1:7">
      <c r="A430" s="27"/>
      <c r="B430" s="32" t="s">
        <v>15</v>
      </c>
      <c r="C430" s="32" t="s">
        <v>28</v>
      </c>
      <c r="D430" s="78">
        <v>2200150</v>
      </c>
      <c r="E430" s="32" t="s">
        <v>20</v>
      </c>
      <c r="F430" s="39">
        <v>13</v>
      </c>
      <c r="G430" s="32"/>
    </row>
    <row r="431" ht="31" customHeight="1" spans="1:7">
      <c r="A431" s="27"/>
      <c r="B431" s="32" t="s">
        <v>15</v>
      </c>
      <c r="C431" s="32" t="s">
        <v>19</v>
      </c>
      <c r="D431" s="78">
        <v>2200150</v>
      </c>
      <c r="E431" s="32" t="s">
        <v>20</v>
      </c>
      <c r="F431" s="39">
        <v>24.18</v>
      </c>
      <c r="G431" s="32"/>
    </row>
    <row r="432" ht="31" customHeight="1" spans="1:7">
      <c r="A432" s="27"/>
      <c r="B432" s="32" t="s">
        <v>15</v>
      </c>
      <c r="C432" s="32" t="s">
        <v>29</v>
      </c>
      <c r="D432" s="78">
        <v>2200150</v>
      </c>
      <c r="E432" s="32" t="s">
        <v>20</v>
      </c>
      <c r="F432" s="39">
        <v>7.18</v>
      </c>
      <c r="G432" s="32"/>
    </row>
    <row r="433" ht="31" customHeight="1" spans="1:7">
      <c r="A433" s="27">
        <v>226</v>
      </c>
      <c r="B433" s="32"/>
      <c r="C433" s="32"/>
      <c r="D433" s="79">
        <v>22005</v>
      </c>
      <c r="E433" s="80" t="s">
        <v>295</v>
      </c>
      <c r="F433" s="30">
        <f>SUM(F434:F437)</f>
        <v>-28.28</v>
      </c>
      <c r="G433" s="32"/>
    </row>
    <row r="434" ht="31" customHeight="1" spans="1:7">
      <c r="A434" s="27">
        <v>227</v>
      </c>
      <c r="B434" s="32" t="s">
        <v>15</v>
      </c>
      <c r="C434" s="32" t="s">
        <v>27</v>
      </c>
      <c r="D434" s="81">
        <v>2200504</v>
      </c>
      <c r="E434" s="82" t="s">
        <v>296</v>
      </c>
      <c r="F434" s="39">
        <v>-49.4</v>
      </c>
      <c r="G434" s="32"/>
    </row>
    <row r="435" ht="31" customHeight="1" spans="1:7">
      <c r="A435" s="27"/>
      <c r="B435" s="32" t="s">
        <v>15</v>
      </c>
      <c r="C435" s="32" t="s">
        <v>28</v>
      </c>
      <c r="D435" s="81">
        <v>2200504</v>
      </c>
      <c r="E435" s="82" t="s">
        <v>296</v>
      </c>
      <c r="F435" s="39">
        <v>6.5</v>
      </c>
      <c r="G435" s="32"/>
    </row>
    <row r="436" ht="31" customHeight="1" spans="1:7">
      <c r="A436" s="27"/>
      <c r="B436" s="32" t="s">
        <v>15</v>
      </c>
      <c r="C436" s="32" t="s">
        <v>19</v>
      </c>
      <c r="D436" s="81">
        <v>2200504</v>
      </c>
      <c r="E436" s="82" t="s">
        <v>296</v>
      </c>
      <c r="F436" s="39">
        <v>14.62</v>
      </c>
      <c r="G436" s="32"/>
    </row>
    <row r="437" ht="31" customHeight="1" spans="1:7">
      <c r="A437" s="27"/>
      <c r="B437" s="32"/>
      <c r="C437" s="32"/>
      <c r="D437" s="81"/>
      <c r="E437" s="82"/>
      <c r="F437" s="30"/>
      <c r="G437" s="32"/>
    </row>
    <row r="438" ht="31" customHeight="1" spans="1:7">
      <c r="A438" s="27"/>
      <c r="B438" s="32"/>
      <c r="C438" s="32"/>
      <c r="D438" s="84">
        <v>221</v>
      </c>
      <c r="E438" s="85" t="s">
        <v>297</v>
      </c>
      <c r="F438" s="30">
        <f>F439</f>
        <v>7652.78</v>
      </c>
      <c r="G438" s="32"/>
    </row>
    <row r="439" ht="31" customHeight="1" spans="1:7">
      <c r="A439" s="27"/>
      <c r="B439" s="27"/>
      <c r="C439" s="27"/>
      <c r="D439" s="79">
        <v>22102</v>
      </c>
      <c r="E439" s="80" t="s">
        <v>298</v>
      </c>
      <c r="F439" s="30">
        <f>SUM(F440:F441)</f>
        <v>7652.78</v>
      </c>
      <c r="G439" s="49"/>
    </row>
    <row r="440" ht="31" customHeight="1" spans="1:7">
      <c r="A440" s="27"/>
      <c r="B440" s="32" t="s">
        <v>15</v>
      </c>
      <c r="C440" s="32" t="s">
        <v>299</v>
      </c>
      <c r="D440" s="86">
        <v>2210201</v>
      </c>
      <c r="E440" s="87" t="s">
        <v>300</v>
      </c>
      <c r="F440" s="39">
        <v>7652.78</v>
      </c>
      <c r="G440" s="56"/>
    </row>
    <row r="441" ht="31" customHeight="1" spans="1:7">
      <c r="A441" s="27"/>
      <c r="B441" s="32"/>
      <c r="C441" s="32"/>
      <c r="D441" s="81"/>
      <c r="E441" s="82"/>
      <c r="F441" s="30"/>
      <c r="G441" s="32"/>
    </row>
    <row r="442" ht="31" customHeight="1" spans="1:7">
      <c r="A442" s="27">
        <v>228</v>
      </c>
      <c r="B442" s="32"/>
      <c r="C442" s="32"/>
      <c r="D442" s="50">
        <v>224</v>
      </c>
      <c r="E442" s="28" t="s">
        <v>301</v>
      </c>
      <c r="F442" s="30">
        <f>F448+F443</f>
        <v>46.26</v>
      </c>
      <c r="G442" s="28"/>
    </row>
    <row r="443" ht="31" customHeight="1" spans="1:7">
      <c r="A443" s="27"/>
      <c r="B443" s="32"/>
      <c r="C443" s="32"/>
      <c r="D443" s="40">
        <v>22401</v>
      </c>
      <c r="E443" s="41" t="s">
        <v>302</v>
      </c>
      <c r="F443" s="30">
        <f>SUM(F444:F447)</f>
        <v>-43.74</v>
      </c>
      <c r="G443" s="28"/>
    </row>
    <row r="444" ht="31" customHeight="1" spans="1:7">
      <c r="A444" s="27"/>
      <c r="B444" s="32" t="s">
        <v>15</v>
      </c>
      <c r="C444" s="32" t="s">
        <v>35</v>
      </c>
      <c r="D444" s="36">
        <v>2240106</v>
      </c>
      <c r="E444" s="32" t="s">
        <v>303</v>
      </c>
      <c r="F444" s="39">
        <v>-91.6</v>
      </c>
      <c r="G444" s="28"/>
    </row>
    <row r="445" ht="31" customHeight="1" spans="1:7">
      <c r="A445" s="27"/>
      <c r="B445" s="32" t="s">
        <v>15</v>
      </c>
      <c r="C445" s="32" t="s">
        <v>18</v>
      </c>
      <c r="D445" s="36">
        <v>2240106</v>
      </c>
      <c r="E445" s="32" t="s">
        <v>303</v>
      </c>
      <c r="F445" s="39">
        <v>30.81</v>
      </c>
      <c r="G445" s="28"/>
    </row>
    <row r="446" ht="31" customHeight="1" spans="1:7">
      <c r="A446" s="27"/>
      <c r="B446" s="32" t="s">
        <v>15</v>
      </c>
      <c r="C446" s="32" t="s">
        <v>19</v>
      </c>
      <c r="D446" s="36">
        <v>2240106</v>
      </c>
      <c r="E446" s="32" t="s">
        <v>303</v>
      </c>
      <c r="F446" s="39">
        <v>6.05</v>
      </c>
      <c r="G446" s="28"/>
    </row>
    <row r="447" ht="31" customHeight="1" spans="1:7">
      <c r="A447" s="27"/>
      <c r="B447" s="32" t="s">
        <v>304</v>
      </c>
      <c r="C447" s="32" t="s">
        <v>305</v>
      </c>
      <c r="D447" s="36">
        <v>2240108</v>
      </c>
      <c r="E447" s="32" t="s">
        <v>306</v>
      </c>
      <c r="F447" s="39">
        <v>11</v>
      </c>
      <c r="G447" s="28"/>
    </row>
    <row r="448" ht="31" customHeight="1" spans="1:7">
      <c r="A448" s="27">
        <v>229</v>
      </c>
      <c r="B448" s="32"/>
      <c r="C448" s="32"/>
      <c r="D448" s="40">
        <v>22402</v>
      </c>
      <c r="E448" s="41" t="s">
        <v>307</v>
      </c>
      <c r="F448" s="30">
        <f>F450+F449</f>
        <v>90</v>
      </c>
      <c r="G448" s="32"/>
    </row>
    <row r="449" ht="31" customHeight="1" spans="1:7">
      <c r="A449" s="27"/>
      <c r="B449" s="32" t="s">
        <v>257</v>
      </c>
      <c r="C449" s="32" t="s">
        <v>308</v>
      </c>
      <c r="D449" s="81">
        <v>2240299</v>
      </c>
      <c r="E449" s="82" t="s">
        <v>309</v>
      </c>
      <c r="F449" s="39">
        <v>60</v>
      </c>
      <c r="G449" s="32"/>
    </row>
    <row r="450" ht="31" customHeight="1" spans="1:7">
      <c r="A450" s="27">
        <v>230</v>
      </c>
      <c r="B450" s="32" t="s">
        <v>310</v>
      </c>
      <c r="C450" s="32" t="s">
        <v>311</v>
      </c>
      <c r="D450" s="81">
        <v>2240299</v>
      </c>
      <c r="E450" s="82" t="s">
        <v>309</v>
      </c>
      <c r="F450" s="39">
        <v>30</v>
      </c>
      <c r="G450" s="32"/>
    </row>
    <row r="463" customHeight="1" spans="7:10">
      <c r="G463" s="88"/>
      <c r="H463" s="4"/>
      <c r="I463" s="4"/>
      <c r="J463" s="89"/>
    </row>
  </sheetData>
  <autoFilter ref="A1:G463">
    <extLst/>
  </autoFilter>
  <mergeCells count="11">
    <mergeCell ref="A2:G2"/>
    <mergeCell ref="A3:E3"/>
    <mergeCell ref="D4:E4"/>
    <mergeCell ref="B6:C6"/>
    <mergeCell ref="A4:A5"/>
    <mergeCell ref="B4:B5"/>
    <mergeCell ref="C4:C5"/>
    <mergeCell ref="F4:F5"/>
    <mergeCell ref="G4:G5"/>
    <mergeCell ref="J4:J5"/>
    <mergeCell ref="K4:K5"/>
  </mergeCells>
  <pageMargins left="0.472222222222222" right="0.196527777777778" top="0.354166666666667" bottom="0.314583333333333" header="0.511805555555556" footer="0.196527777777778"/>
  <pageSetup paperSize="9" scale="52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翁源县2021年一般公共预算调整预算项目明细表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财政局办公室</cp:lastModifiedBy>
  <dcterms:created xsi:type="dcterms:W3CDTF">2021-07-20T07:53:00Z</dcterms:created>
  <dcterms:modified xsi:type="dcterms:W3CDTF">2023-10-27T08:34:11Z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