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1" activeTab="1"/>
  </bookViews>
  <sheets>
    <sheet name="results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<sst xmlns="http://schemas.openxmlformats.org/spreadsheetml/2006/main" count="44" uniqueCount="39">
  <si>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翁源县2018年政府性基金预算收支决算表</t>
  </si>
  <si>
    <t>表二</t>
  </si>
  <si>
    <t>单位：万元</t>
  </si>
  <si>
    <t>收　入　项　目</t>
  </si>
  <si>
    <t>预算数</t>
  </si>
  <si>
    <t>实际完成数</t>
  </si>
  <si>
    <t>占预算%</t>
  </si>
  <si>
    <t>上年同期数</t>
  </si>
  <si>
    <t>比上年同比增减</t>
  </si>
  <si>
    <t>支　出　项　目</t>
  </si>
  <si>
    <t>一、政府性基金本级收入</t>
  </si>
  <si>
    <t>一、政府性基金本级支出</t>
  </si>
  <si>
    <t>1、新型墙体材料专项基金收入</t>
  </si>
  <si>
    <t xml:space="preserve"> (一)社会保障和就业支出</t>
  </si>
  <si>
    <t>2、农业土地开发资金收入</t>
  </si>
  <si>
    <t xml:space="preserve"> (二)城乡社区支出</t>
  </si>
  <si>
    <t>3、国有土地使用权出让收入</t>
  </si>
  <si>
    <t xml:space="preserve"> (三)农林水支出</t>
  </si>
  <si>
    <t>4、国有土地收益基金收入</t>
  </si>
  <si>
    <t xml:space="preserve"> (四)商业服务等支出</t>
  </si>
  <si>
    <t>5、污水处理费收入</t>
  </si>
  <si>
    <t xml:space="preserve"> (五)其他支出</t>
  </si>
  <si>
    <t>6、城市基础设施配套费收入</t>
  </si>
  <si>
    <t>（六）债务发行费用支出</t>
  </si>
  <si>
    <t>7、福利彩票公益金收入</t>
  </si>
  <si>
    <t>（七）文化体育与传媒支出</t>
  </si>
  <si>
    <t>8、体育彩票公益金收入</t>
  </si>
  <si>
    <t>（八）债务付息支出</t>
  </si>
  <si>
    <t>9、其他政府性基金收入</t>
  </si>
  <si>
    <t>二、转移性收入</t>
  </si>
  <si>
    <t>二、转移性支出</t>
  </si>
  <si>
    <t>1、上级补助收入</t>
  </si>
  <si>
    <t xml:space="preserve">   债务还本支出</t>
  </si>
  <si>
    <t>2、债务转贷收入</t>
  </si>
  <si>
    <t xml:space="preserve">   调出资金</t>
  </si>
  <si>
    <t>3、上年结转收入</t>
  </si>
  <si>
    <t>三、年终结转</t>
  </si>
  <si>
    <t>收入合计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</si>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</sst>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</numFmts>
  <fonts count="26">
    <font>
      <sz val="12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65" applyFont="1" applyFill="1" applyAlignment="1" applyProtection="1">
      <alignment horizontal="center"/>
      <protection locked="0"/>
    </xf>
    <xf numFmtId="0" fontId="2" fillId="0" borderId="0" xfId="65" applyFont="1" applyFill="1" applyProtection="1">
      <alignment/>
      <protection locked="0"/>
    </xf>
    <xf numFmtId="0" fontId="0" fillId="0" borderId="0" xfId="65" applyFill="1" applyProtection="1">
      <alignment/>
      <protection locked="0"/>
    </xf>
    <xf numFmtId="0" fontId="0" fillId="0" borderId="10" xfId="65" applyFont="1" applyFill="1" applyBorder="1" applyAlignment="1" applyProtection="1">
      <alignment horizontal="center"/>
      <protection locked="0"/>
    </xf>
    <xf numFmtId="0" fontId="3" fillId="0" borderId="11" xfId="65" applyFont="1" applyFill="1" applyBorder="1" applyAlignment="1" applyProtection="1">
      <alignment horizontal="center" vertical="center"/>
      <protection locked="0"/>
    </xf>
    <xf numFmtId="0" fontId="3" fillId="0" borderId="11" xfId="65" applyFont="1" applyFill="1" applyBorder="1" applyAlignment="1" applyProtection="1">
      <alignment horizontal="center" vertical="center" wrapText="1"/>
      <protection locked="0"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65" applyFont="1" applyFill="1" applyBorder="1" applyAlignment="1" applyProtection="1">
      <alignment vertical="center"/>
      <protection locked="0"/>
    </xf>
    <xf numFmtId="176" fontId="0" fillId="0" borderId="11" xfId="22" applyNumberFormat="1" applyFont="1" applyFill="1" applyBorder="1" applyAlignment="1" applyProtection="1">
      <alignment vertical="center" wrapText="1"/>
      <protection locked="0"/>
    </xf>
    <xf numFmtId="43" fontId="0" fillId="0" borderId="11" xfId="22" applyFont="1" applyFill="1" applyBorder="1" applyAlignment="1" applyProtection="1">
      <alignment vertical="center"/>
      <protection locked="0"/>
    </xf>
    <xf numFmtId="10" fontId="0" fillId="0" borderId="11" xfId="25" applyNumberFormat="1" applyFont="1" applyFill="1" applyBorder="1" applyAlignment="1" applyProtection="1">
      <alignment vertical="center"/>
      <protection locked="0"/>
    </xf>
    <xf numFmtId="176" fontId="0" fillId="0" borderId="11" xfId="22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65" applyNumberFormat="1" applyFont="1" applyFill="1" applyBorder="1" applyAlignment="1" applyProtection="1">
      <alignment vertical="center"/>
      <protection locked="0"/>
    </xf>
    <xf numFmtId="176" fontId="0" fillId="0" borderId="11" xfId="22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/>
    </xf>
    <xf numFmtId="176" fontId="0" fillId="0" borderId="11" xfId="22" applyNumberFormat="1" applyFont="1" applyFill="1" applyBorder="1" applyAlignment="1" applyProtection="1">
      <alignment horizontal="right" vertical="center"/>
      <protection locked="0"/>
    </xf>
    <xf numFmtId="3" fontId="0" fillId="0" borderId="12" xfId="65" applyNumberFormat="1" applyFont="1" applyFill="1" applyBorder="1" applyAlignment="1" applyProtection="1">
      <alignment vertical="center"/>
      <protection locked="0"/>
    </xf>
    <xf numFmtId="176" fontId="0" fillId="0" borderId="12" xfId="22" applyNumberFormat="1" applyFont="1" applyFill="1" applyBorder="1" applyAlignment="1" applyProtection="1">
      <alignment vertical="center"/>
      <protection locked="0"/>
    </xf>
    <xf numFmtId="3" fontId="0" fillId="0" borderId="13" xfId="65" applyNumberFormat="1" applyFont="1" applyFill="1" applyBorder="1" applyAlignment="1" applyProtection="1">
      <alignment vertical="center"/>
      <protection locked="0"/>
    </xf>
    <xf numFmtId="176" fontId="0" fillId="0" borderId="13" xfId="22" applyNumberFormat="1" applyFont="1" applyFill="1" applyBorder="1" applyAlignment="1" applyProtection="1">
      <alignment vertical="center"/>
      <protection locked="0"/>
    </xf>
    <xf numFmtId="0" fontId="3" fillId="0" borderId="11" xfId="65" applyFont="1" applyFill="1" applyBorder="1" applyAlignment="1" applyProtection="1">
      <alignment vertical="center"/>
      <protection locked="0"/>
    </xf>
    <xf numFmtId="43" fontId="0" fillId="0" borderId="12" xfId="22" applyFont="1" applyFill="1" applyBorder="1" applyAlignment="1" applyProtection="1">
      <alignment vertical="center"/>
      <protection locked="0"/>
    </xf>
    <xf numFmtId="0" fontId="0" fillId="0" borderId="11" xfId="65" applyFont="1" applyFill="1" applyBorder="1" applyAlignment="1" applyProtection="1">
      <alignment vertical="center"/>
      <protection locked="0"/>
    </xf>
    <xf numFmtId="0" fontId="0" fillId="0" borderId="11" xfId="65" applyFont="1" applyFill="1" applyBorder="1" applyAlignment="1" applyProtection="1">
      <alignment vertical="center"/>
      <protection locked="0"/>
    </xf>
    <xf numFmtId="176" fontId="0" fillId="0" borderId="11" xfId="22" applyNumberFormat="1" applyFont="1" applyFill="1" applyBorder="1" applyAlignment="1" applyProtection="1">
      <alignment vertical="center"/>
      <protection/>
    </xf>
    <xf numFmtId="176" fontId="0" fillId="0" borderId="11" xfId="22" applyNumberFormat="1" applyFont="1" applyFill="1" applyBorder="1" applyAlignment="1" applyProtection="1">
      <alignment vertical="center"/>
      <protection locked="0"/>
    </xf>
    <xf numFmtId="0" fontId="0" fillId="0" borderId="10" xfId="65" applyFill="1" applyBorder="1" applyAlignment="1" applyProtection="1">
      <alignment horizontal="center"/>
      <protection locked="0"/>
    </xf>
    <xf numFmtId="0" fontId="0" fillId="0" borderId="0" xfId="65" applyAlignment="1">
      <alignment horizontal="center"/>
      <protection/>
    </xf>
    <xf numFmtId="177" fontId="0" fillId="0" borderId="11" xfId="65" applyNumberFormat="1" applyFont="1" applyFill="1" applyBorder="1" applyAlignment="1" applyProtection="1">
      <alignment horizontal="right" vertical="center"/>
      <protection locked="0"/>
    </xf>
    <xf numFmtId="10" fontId="0" fillId="0" borderId="11" xfId="25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27.875" style="0" customWidth="1"/>
    <col min="2" max="2" width="10.375" style="0" customWidth="1"/>
    <col min="3" max="3" width="9.375" style="0" customWidth="1"/>
    <col min="4" max="5" width="9.50390625" style="0" customWidth="1"/>
    <col min="6" max="6" width="10.00390625" style="0" customWidth="1"/>
    <col min="7" max="7" width="25.125" style="0" customWidth="1"/>
    <col min="8" max="8" width="9.00390625" style="0" customWidth="1"/>
    <col min="9" max="9" width="9.75390625" style="0" customWidth="1"/>
    <col min="10" max="10" width="10.75390625" style="0" customWidth="1"/>
    <col min="11" max="11" width="9.375" style="0" customWidth="1"/>
    <col min="12" max="12" width="9.75390625" style="0" customWidth="1"/>
  </cols>
  <sheetData>
    <row r="1" spans="1:12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3"/>
      <c r="C2" s="3"/>
      <c r="D2" s="3"/>
      <c r="E2" s="3"/>
      <c r="F2" s="3"/>
      <c r="G2" s="3"/>
      <c r="H2" s="4"/>
      <c r="I2" s="27"/>
      <c r="J2" s="28" t="s">
        <v>2</v>
      </c>
      <c r="K2" s="28"/>
      <c r="L2" s="28"/>
    </row>
    <row r="3" spans="1:12" ht="4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5" t="s">
        <v>9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</row>
    <row r="4" spans="1:12" ht="27.75" customHeight="1">
      <c r="A4" s="8" t="s">
        <v>10</v>
      </c>
      <c r="B4" s="9">
        <f>SUM(B5:B13)</f>
        <v>52092</v>
      </c>
      <c r="C4" s="9">
        <f>SUM(C5:C13)</f>
        <v>53719</v>
      </c>
      <c r="D4" s="10">
        <f>C4/B4*100</f>
        <v>103.12332027950548</v>
      </c>
      <c r="E4" s="9">
        <f>SUM(E5:E13)</f>
        <v>45348</v>
      </c>
      <c r="F4" s="11">
        <f>C4/E4-1</f>
        <v>0.18459468995325046</v>
      </c>
      <c r="G4" s="8" t="s">
        <v>11</v>
      </c>
      <c r="H4" s="12">
        <f>SUM(H5:H12)</f>
        <v>76281</v>
      </c>
      <c r="I4" s="12">
        <f>SUM(I5:I12)</f>
        <v>76060</v>
      </c>
      <c r="J4" s="29">
        <f>I4/H4*100</f>
        <v>99.7102817215296</v>
      </c>
      <c r="K4" s="12">
        <f>SUM(K5:K12)</f>
        <v>36691</v>
      </c>
      <c r="L4" s="30">
        <f>I4/K4-1</f>
        <v>1.0729879261944344</v>
      </c>
    </row>
    <row r="5" spans="1:12" ht="24" customHeight="1">
      <c r="A5" s="13" t="s">
        <v>12</v>
      </c>
      <c r="B5" s="14">
        <v>0</v>
      </c>
      <c r="C5" s="14">
        <v>0</v>
      </c>
      <c r="D5" s="10"/>
      <c r="E5" s="14">
        <v>560</v>
      </c>
      <c r="F5" s="11">
        <f>C5/E5-1</f>
        <v>-1</v>
      </c>
      <c r="G5" s="15" t="s">
        <v>13</v>
      </c>
      <c r="H5" s="16">
        <v>490</v>
      </c>
      <c r="I5" s="16">
        <v>404</v>
      </c>
      <c r="J5" s="29">
        <f aca="true" t="shared" si="0" ref="J5:J19">I5/H5*100</f>
        <v>82.44897959183673</v>
      </c>
      <c r="K5" s="16">
        <v>498</v>
      </c>
      <c r="L5" s="30">
        <f aca="true" t="shared" si="1" ref="L5:L19">I5/K5-1</f>
        <v>-0.1887550200803213</v>
      </c>
    </row>
    <row r="6" spans="1:12" ht="24" customHeight="1">
      <c r="A6" s="13" t="s">
        <v>14</v>
      </c>
      <c r="B6" s="14">
        <v>212</v>
      </c>
      <c r="C6" s="14">
        <v>212</v>
      </c>
      <c r="D6" s="10">
        <f>C6/B6*100</f>
        <v>100</v>
      </c>
      <c r="E6" s="14">
        <v>152</v>
      </c>
      <c r="F6" s="11">
        <f>C6/E6-1</f>
        <v>0.39473684210526305</v>
      </c>
      <c r="G6" s="15" t="s">
        <v>15</v>
      </c>
      <c r="H6" s="16">
        <v>74195</v>
      </c>
      <c r="I6" s="16">
        <v>74335</v>
      </c>
      <c r="J6" s="29">
        <f t="shared" si="0"/>
        <v>100.1886919603747</v>
      </c>
      <c r="K6" s="16">
        <v>34291</v>
      </c>
      <c r="L6" s="30">
        <f t="shared" si="1"/>
        <v>1.167769968796477</v>
      </c>
    </row>
    <row r="7" spans="1:12" ht="24" customHeight="1">
      <c r="A7" s="13" t="s">
        <v>16</v>
      </c>
      <c r="B7" s="14">
        <v>42794</v>
      </c>
      <c r="C7" s="14">
        <v>44339</v>
      </c>
      <c r="D7" s="10">
        <f aca="true" t="shared" si="2" ref="D7:D13">C7/B7*100</f>
        <v>103.61031920362666</v>
      </c>
      <c r="E7" s="14">
        <v>40465</v>
      </c>
      <c r="F7" s="11">
        <f>C7/E7-1</f>
        <v>0.09573705671568011</v>
      </c>
      <c r="G7" s="15" t="s">
        <v>17</v>
      </c>
      <c r="H7" s="16">
        <v>14</v>
      </c>
      <c r="I7" s="16">
        <v>8</v>
      </c>
      <c r="J7" s="29">
        <f t="shared" si="0"/>
        <v>57.14285714285714</v>
      </c>
      <c r="K7" s="16">
        <v>18</v>
      </c>
      <c r="L7" s="30">
        <f t="shared" si="1"/>
        <v>-0.5555555555555556</v>
      </c>
    </row>
    <row r="8" spans="1:12" ht="24" customHeight="1">
      <c r="A8" s="13" t="s">
        <v>18</v>
      </c>
      <c r="B8" s="14">
        <v>416</v>
      </c>
      <c r="C8" s="14">
        <v>457</v>
      </c>
      <c r="D8" s="10">
        <f t="shared" si="2"/>
        <v>109.85576923076923</v>
      </c>
      <c r="E8" s="14">
        <v>0</v>
      </c>
      <c r="F8" s="11"/>
      <c r="G8" s="15" t="s">
        <v>19</v>
      </c>
      <c r="H8" s="16">
        <v>10</v>
      </c>
      <c r="I8" s="16">
        <v>0</v>
      </c>
      <c r="J8" s="29">
        <f t="shared" si="0"/>
        <v>0</v>
      </c>
      <c r="K8" s="16">
        <v>560</v>
      </c>
      <c r="L8" s="30">
        <f t="shared" si="1"/>
        <v>-1</v>
      </c>
    </row>
    <row r="9" spans="1:12" ht="24" customHeight="1">
      <c r="A9" s="13" t="s">
        <v>20</v>
      </c>
      <c r="B9" s="14">
        <v>599</v>
      </c>
      <c r="C9" s="14">
        <v>601</v>
      </c>
      <c r="D9" s="10">
        <f t="shared" si="2"/>
        <v>100.3338898163606</v>
      </c>
      <c r="E9" s="14">
        <v>331</v>
      </c>
      <c r="F9" s="11">
        <f>C9/E9-1</f>
        <v>0.8157099697885197</v>
      </c>
      <c r="G9" s="15" t="s">
        <v>21</v>
      </c>
      <c r="H9" s="16">
        <v>1339</v>
      </c>
      <c r="I9" s="16">
        <v>1085</v>
      </c>
      <c r="J9" s="29">
        <f t="shared" si="0"/>
        <v>81.03061986557132</v>
      </c>
      <c r="K9" s="16">
        <v>1121</v>
      </c>
      <c r="L9" s="30">
        <f t="shared" si="1"/>
        <v>-0.03211418376449604</v>
      </c>
    </row>
    <row r="10" spans="1:12" ht="24" customHeight="1">
      <c r="A10" s="17" t="s">
        <v>22</v>
      </c>
      <c r="B10" s="18">
        <v>7800</v>
      </c>
      <c r="C10" s="18">
        <v>7800</v>
      </c>
      <c r="D10" s="10">
        <f t="shared" si="2"/>
        <v>100</v>
      </c>
      <c r="E10" s="18">
        <v>3395</v>
      </c>
      <c r="F10" s="11">
        <f>C10/E10-1</f>
        <v>1.2974963181148746</v>
      </c>
      <c r="G10" s="15" t="s">
        <v>23</v>
      </c>
      <c r="H10" s="16">
        <v>25</v>
      </c>
      <c r="I10" s="16">
        <v>25</v>
      </c>
      <c r="J10" s="29">
        <f t="shared" si="0"/>
        <v>100</v>
      </c>
      <c r="K10" s="16">
        <v>0</v>
      </c>
      <c r="L10" s="30"/>
    </row>
    <row r="11" spans="1:12" ht="24" customHeight="1">
      <c r="A11" s="19" t="s">
        <v>24</v>
      </c>
      <c r="B11" s="20">
        <v>62</v>
      </c>
      <c r="C11" s="20">
        <v>69</v>
      </c>
      <c r="D11" s="10">
        <f t="shared" si="2"/>
        <v>111.29032258064515</v>
      </c>
      <c r="E11" s="20">
        <v>36</v>
      </c>
      <c r="F11" s="11">
        <f>C11/E11-1</f>
        <v>0.9166666666666667</v>
      </c>
      <c r="G11" s="15" t="s">
        <v>25</v>
      </c>
      <c r="H11" s="16">
        <v>5</v>
      </c>
      <c r="I11" s="16">
        <v>0</v>
      </c>
      <c r="J11" s="29">
        <f t="shared" si="0"/>
        <v>0</v>
      </c>
      <c r="K11" s="16">
        <v>0</v>
      </c>
      <c r="L11" s="30"/>
    </row>
    <row r="12" spans="1:12" ht="24" customHeight="1">
      <c r="A12" s="19" t="s">
        <v>26</v>
      </c>
      <c r="B12" s="20">
        <v>209</v>
      </c>
      <c r="C12" s="20">
        <v>209</v>
      </c>
      <c r="D12" s="10">
        <f t="shared" si="2"/>
        <v>100</v>
      </c>
      <c r="E12" s="20">
        <v>409</v>
      </c>
      <c r="F12" s="11">
        <f>C12/E12-1</f>
        <v>-0.48899755501222497</v>
      </c>
      <c r="G12" s="15" t="s">
        <v>27</v>
      </c>
      <c r="H12" s="16">
        <v>203</v>
      </c>
      <c r="I12" s="16">
        <v>203</v>
      </c>
      <c r="J12" s="29">
        <f t="shared" si="0"/>
        <v>100</v>
      </c>
      <c r="K12" s="16">
        <v>203</v>
      </c>
      <c r="L12" s="30">
        <f t="shared" si="1"/>
        <v>0</v>
      </c>
    </row>
    <row r="13" spans="1:12" ht="24" customHeight="1">
      <c r="A13" s="13" t="s">
        <v>28</v>
      </c>
      <c r="B13" s="14">
        <v>0</v>
      </c>
      <c r="C13" s="14">
        <v>32</v>
      </c>
      <c r="D13" s="10"/>
      <c r="E13" s="14">
        <v>0</v>
      </c>
      <c r="F13" s="11"/>
      <c r="G13" s="13"/>
      <c r="H13" s="16"/>
      <c r="I13" s="16"/>
      <c r="J13" s="29"/>
      <c r="K13" s="16"/>
      <c r="L13" s="30"/>
    </row>
    <row r="14" spans="1:12" ht="24" customHeight="1">
      <c r="A14" s="21" t="s">
        <v>29</v>
      </c>
      <c r="B14" s="14">
        <f>B15+B16+B17</f>
        <v>28691</v>
      </c>
      <c r="C14" s="14">
        <f>C15+C16+C17</f>
        <v>28848</v>
      </c>
      <c r="D14" s="22">
        <f>C14/B14*100</f>
        <v>100.54720992645778</v>
      </c>
      <c r="E14" s="14">
        <f>E15+E16+E17</f>
        <v>6922</v>
      </c>
      <c r="F14" s="11">
        <f>C14/E14-1</f>
        <v>3.1675816238081476</v>
      </c>
      <c r="G14" s="21" t="s">
        <v>30</v>
      </c>
      <c r="H14" s="16">
        <f>H15+H16</f>
        <v>4500</v>
      </c>
      <c r="I14" s="16">
        <f>I15+I16</f>
        <v>4500</v>
      </c>
      <c r="J14" s="29">
        <f t="shared" si="0"/>
        <v>100</v>
      </c>
      <c r="K14" s="16">
        <f>K15+K16</f>
        <v>11556</v>
      </c>
      <c r="L14" s="30">
        <f t="shared" si="1"/>
        <v>-0.6105919003115265</v>
      </c>
    </row>
    <row r="15" spans="1:12" ht="24" customHeight="1">
      <c r="A15" s="23" t="s">
        <v>31</v>
      </c>
      <c r="B15" s="14">
        <v>1668</v>
      </c>
      <c r="C15" s="14">
        <v>1825</v>
      </c>
      <c r="D15" s="10">
        <f>C15/B15*100</f>
        <v>109.41247002398083</v>
      </c>
      <c r="E15" s="14">
        <v>1969</v>
      </c>
      <c r="F15" s="11">
        <f>C15/E15-1</f>
        <v>-0.07313357034027423</v>
      </c>
      <c r="G15" s="24" t="s">
        <v>32</v>
      </c>
      <c r="H15" s="16"/>
      <c r="I15" s="16"/>
      <c r="J15" s="29"/>
      <c r="K15" s="16"/>
      <c r="L15" s="30"/>
    </row>
    <row r="16" spans="1:12" ht="24" customHeight="1">
      <c r="A16" s="23" t="s">
        <v>33</v>
      </c>
      <c r="B16" s="25">
        <v>23000</v>
      </c>
      <c r="C16" s="25">
        <v>23000</v>
      </c>
      <c r="D16" s="10">
        <f>C16/B16*100</f>
        <v>100</v>
      </c>
      <c r="E16" s="14"/>
      <c r="F16" s="11"/>
      <c r="G16" s="24" t="s">
        <v>34</v>
      </c>
      <c r="H16" s="16">
        <v>4500</v>
      </c>
      <c r="I16" s="16">
        <v>4500</v>
      </c>
      <c r="J16" s="29">
        <f t="shared" si="0"/>
        <v>100</v>
      </c>
      <c r="K16" s="16">
        <v>11556</v>
      </c>
      <c r="L16" s="30">
        <f t="shared" si="1"/>
        <v>-0.6105919003115265</v>
      </c>
    </row>
    <row r="17" spans="1:12" ht="24" customHeight="1">
      <c r="A17" s="23" t="s">
        <v>35</v>
      </c>
      <c r="B17" s="25">
        <v>4023</v>
      </c>
      <c r="C17" s="25">
        <v>4023</v>
      </c>
      <c r="D17" s="10">
        <f>C17/B17*100</f>
        <v>100</v>
      </c>
      <c r="E17" s="26">
        <v>4953</v>
      </c>
      <c r="F17" s="11">
        <f>C17/E17-1</f>
        <v>-0.1877649909145972</v>
      </c>
      <c r="G17" s="24"/>
      <c r="H17" s="16"/>
      <c r="I17" s="16"/>
      <c r="J17" s="29"/>
      <c r="K17" s="16"/>
      <c r="L17" s="30"/>
    </row>
    <row r="18" spans="1:12" ht="24" customHeight="1">
      <c r="A18" s="24"/>
      <c r="B18" s="25"/>
      <c r="C18" s="25"/>
      <c r="D18" s="10"/>
      <c r="E18" s="14"/>
      <c r="F18" s="11"/>
      <c r="G18" s="8" t="s">
        <v>36</v>
      </c>
      <c r="H18" s="16">
        <f>B19-H4-H14</f>
        <v>2</v>
      </c>
      <c r="I18" s="16">
        <f>C19-I4-I14</f>
        <v>2007</v>
      </c>
      <c r="J18" s="29">
        <f>I18/H18*100</f>
        <v>100350</v>
      </c>
      <c r="K18" s="16">
        <f>E19-K4-K14</f>
        <v>4023</v>
      </c>
      <c r="L18" s="30">
        <f t="shared" si="1"/>
        <v>-0.5011185682326622</v>
      </c>
    </row>
    <row r="19" spans="1:12" ht="24" customHeight="1">
      <c r="A19" s="5" t="s">
        <v>37</v>
      </c>
      <c r="B19" s="14">
        <f>B14+B4</f>
        <v>80783</v>
      </c>
      <c r="C19" s="14">
        <f>C14+C4</f>
        <v>82567</v>
      </c>
      <c r="D19" s="10">
        <f>C19/B19*100</f>
        <v>102.20838542762709</v>
      </c>
      <c r="E19" s="14">
        <f>E14+E4</f>
        <v>52270</v>
      </c>
      <c r="F19" s="11">
        <f>C19/E19-1</f>
        <v>0.5796250239142913</v>
      </c>
      <c r="G19" s="5" t="s">
        <v>38</v>
      </c>
      <c r="H19" s="16">
        <f>H4+H14+H18</f>
        <v>80783</v>
      </c>
      <c r="I19" s="16">
        <f>I4+I14+I18</f>
        <v>82567</v>
      </c>
      <c r="J19" s="29">
        <f>I19/H19*100</f>
        <v>102.20838542762709</v>
      </c>
      <c r="K19" s="16">
        <f>K4+K14+K18</f>
        <v>52270</v>
      </c>
      <c r="L19" s="30">
        <f t="shared" si="1"/>
        <v>0.5796250239142913</v>
      </c>
    </row>
  </sheetData>
  <sheetProtection/>
  <mergeCells count="3">
    <mergeCell ref="A1:L1"/>
    <mergeCell ref="H2:I2"/>
    <mergeCell ref="J2:L2"/>
  </mergeCells>
  <printOptions horizontalCentered="1"/>
  <pageMargins left="0.39" right="0.17" top="0.51" bottom="0.59" header="0.34" footer="0.51"/>
  <pageSetup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zcj</dc:creator>
  <cp:keywords/>
  <dc:description/>
  <cp:lastModifiedBy>陈祖明</cp:lastModifiedBy>
  <cp:lastPrinted>2017-02-04T01:31:13Z</cp:lastPrinted>
  <dcterms:created xsi:type="dcterms:W3CDTF">2010-12-02T03:05:53Z</dcterms:created>
  <dcterms:modified xsi:type="dcterms:W3CDTF">2019-08-02T02:55:13Z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