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224" windowHeight="6204" firstSheet="76" activeTab="78"/>
  </bookViews>
  <sheets>
    <sheet name="CXRCLtxqoRAEvf" sheetId="1" state="hidden" r:id="rId1"/>
    <sheet name="9buU5KC" sheetId="2" state="hidden" r:id="rId2"/>
    <sheet name="StartUp" sheetId="3" state="veryHidden" r:id="rId3"/>
    <sheet name="StartUp_2" sheetId="4" state="veryHidden" r:id="rId4"/>
    <sheet name="StartUp_3" sheetId="5" state="veryHidden" r:id="rId5"/>
    <sheet name="StartUp_4" sheetId="6" state="veryHidden" r:id="rId6"/>
    <sheet name="StartUp_5" sheetId="7" state="veryHidden" r:id="rId7"/>
    <sheet name="StartUp_6" sheetId="8" state="veryHidden" r:id="rId8"/>
    <sheet name="StartUp_7" sheetId="9" state="veryHidden" r:id="rId9"/>
    <sheet name="StartUp_8" sheetId="10" state="veryHidden" r:id="rId10"/>
    <sheet name="StartUp_9" sheetId="11" state="veryHidden" r:id="rId11"/>
    <sheet name="StartUp_10" sheetId="12" state="veryHidden" r:id="rId12"/>
    <sheet name="StartUp_11" sheetId="13" state="veryHidden" r:id="rId13"/>
    <sheet name="StartUp_12" sheetId="14" state="veryHidden" r:id="rId14"/>
    <sheet name="StartUp_13" sheetId="15" state="veryHidden" r:id="rId15"/>
    <sheet name="StartUp_14" sheetId="16" state="veryHidden" r:id="rId16"/>
    <sheet name="StartUp_15" sheetId="17" state="veryHidden" r:id="rId17"/>
    <sheet name="StartUp_16" sheetId="18" state="veryHidden" r:id="rId18"/>
    <sheet name="StartUp_17" sheetId="19" state="veryHidden" r:id="rId19"/>
    <sheet name="StartUp_18" sheetId="20" state="veryHidden" r:id="rId20"/>
    <sheet name="StartUp_19" sheetId="21" state="veryHidden" r:id="rId21"/>
    <sheet name="StartUp_20" sheetId="22" state="veryHidden" r:id="rId22"/>
    <sheet name="StartUp_21" sheetId="23" state="veryHidden" r:id="rId23"/>
    <sheet name="StartUp_22" sheetId="24" state="veryHidden" r:id="rId24"/>
    <sheet name="StartUp_23" sheetId="25" state="veryHidden" r:id="rId25"/>
    <sheet name="StartUp_24" sheetId="26" state="veryHidden" r:id="rId26"/>
    <sheet name="StartUp_25" sheetId="27" state="veryHidden" r:id="rId27"/>
    <sheet name="StartUp_26" sheetId="28" state="veryHidden" r:id="rId28"/>
    <sheet name="StartUp_27" sheetId="29" state="veryHidden" r:id="rId29"/>
    <sheet name="StartUp_28" sheetId="30" state="veryHidden" r:id="rId30"/>
    <sheet name="StartUp_29" sheetId="31" state="veryHidden" r:id="rId31"/>
    <sheet name="StartUp_30" sheetId="32" state="veryHidden" r:id="rId32"/>
    <sheet name="StartUp_31" sheetId="33" state="veryHidden" r:id="rId33"/>
    <sheet name="StartUp_32" sheetId="34" state="veryHidden" r:id="rId34"/>
    <sheet name="StartUp_33" sheetId="35" state="veryHidden" r:id="rId35"/>
    <sheet name="StartUp_34" sheetId="36" state="veryHidden" r:id="rId36"/>
    <sheet name="StartUp_35" sheetId="37" state="veryHidden" r:id="rId37"/>
    <sheet name="StartUp_36" sheetId="38" state="veryHidden" r:id="rId38"/>
    <sheet name="StartUp_37" sheetId="39" state="veryHidden" r:id="rId39"/>
    <sheet name="StartUp_38" sheetId="40" state="veryHidden" r:id="rId40"/>
    <sheet name="StartUp_39" sheetId="41" state="veryHidden" r:id="rId41"/>
    <sheet name="StartUp_40" sheetId="42" state="veryHidden" r:id="rId42"/>
    <sheet name="StartUp_41" sheetId="43" state="veryHidden" r:id="rId43"/>
    <sheet name="StartUp_42" sheetId="44" state="veryHidden" r:id="rId44"/>
    <sheet name="StartUp_43" sheetId="45" state="veryHidden" r:id="rId45"/>
    <sheet name="StartUp_44" sheetId="46" state="veryHidden" r:id="rId46"/>
    <sheet name="StartUp_45" sheetId="47" state="veryHidden" r:id="rId47"/>
    <sheet name="StartUp_46" sheetId="48" state="veryHidden" r:id="rId48"/>
    <sheet name="StartUp_47" sheetId="49" state="veryHidden" r:id="rId49"/>
    <sheet name="StartUp_48" sheetId="50" state="veryHidden" r:id="rId50"/>
    <sheet name="StartUp_49" sheetId="51" state="veryHidden" r:id="rId51"/>
    <sheet name="StartUp_50" sheetId="52" state="veryHidden" r:id="rId52"/>
    <sheet name="StartUp_51" sheetId="53" state="veryHidden" r:id="rId53"/>
    <sheet name="StartUp_52" sheetId="54" state="veryHidden" r:id="rId54"/>
    <sheet name="StartUp_53" sheetId="55" state="veryHidden" r:id="rId55"/>
    <sheet name="StartUp_54" sheetId="56" state="veryHidden" r:id="rId56"/>
    <sheet name="StartUp_55" sheetId="57" state="veryHidden" r:id="rId57"/>
    <sheet name="StartUp_56" sheetId="58" state="veryHidden" r:id="rId58"/>
    <sheet name="StartUp_57" sheetId="59" state="veryHidden" r:id="rId59"/>
    <sheet name="StartUp_58" sheetId="60" state="veryHidden" r:id="rId60"/>
    <sheet name="StartUp_59" sheetId="61" state="veryHidden" r:id="rId61"/>
    <sheet name="StartUp_60" sheetId="62" state="veryHidden" r:id="rId62"/>
    <sheet name="StartUp_61" sheetId="63" state="veryHidden" r:id="rId63"/>
    <sheet name="StartUp_62" sheetId="64" state="veryHidden" r:id="rId64"/>
    <sheet name="StartUp_63" sheetId="65" state="veryHidden" r:id="rId65"/>
    <sheet name="StartUp_64" sheetId="66" state="veryHidden" r:id="rId66"/>
    <sheet name="StartUp_65" sheetId="67" state="veryHidden" r:id="rId67"/>
    <sheet name="StartUp_66" sheetId="68" state="veryHidden" r:id="rId68"/>
    <sheet name="StartUp_67" sheetId="69" state="veryHidden" r:id="rId69"/>
    <sheet name="StartUp_68" sheetId="70" state="veryHidden" r:id="rId70"/>
    <sheet name="StartUp_69" sheetId="71" state="veryHidden" r:id="rId71"/>
    <sheet name="StartUp_70" sheetId="72" state="veryHidden" r:id="rId72"/>
    <sheet name="StartUp_71" sheetId="73" state="veryHidden" r:id="rId73"/>
    <sheet name="StartUp_72" sheetId="74" state="veryHidden" r:id="rId74"/>
    <sheet name="StartUp_73" sheetId="75" state="veryHidden" r:id="rId75"/>
    <sheet name="StartUp_74" sheetId="76" state="veryHidden" r:id="rId76"/>
    <sheet name="乡镇收支总表1" sheetId="77" r:id="rId77"/>
    <sheet name="人员经费表2" sheetId="78" r:id="rId78"/>
    <sheet name="公用及项目表3" sheetId="79" r:id="rId79"/>
  </sheets>
  <definedNames/>
  <calcPr fullCalcOnLoad="1"/>
</workbook>
</file>

<file path=xl/sharedStrings.xml><?xml version="1.0" encoding="utf-8"?>
<sst xmlns="http://schemas.openxmlformats.org/spreadsheetml/2006/main" count="268" uniqueCount="227">
  <si>
    <t>表一</t>
  </si>
  <si>
    <t>翁源县 坝仔 镇 2018 年公共财政预算收支草案（本级）</t>
  </si>
  <si>
    <t>编制单位：坝仔镇财政所</t>
  </si>
  <si>
    <t>单位：万元</t>
  </si>
  <si>
    <t>收入项目</t>
  </si>
  <si>
    <t>2017年初预算数</t>
  </si>
  <si>
    <t>2017年实际完成数</t>
  </si>
  <si>
    <t>2018年初预算数</t>
  </si>
  <si>
    <t>比上年完成数增长%</t>
  </si>
  <si>
    <t>备 注</t>
  </si>
  <si>
    <t>支出项目</t>
  </si>
  <si>
    <t>比上年预算增长%</t>
  </si>
  <si>
    <t>一.地方财政预算收入</t>
  </si>
  <si>
    <t>一、地方财政支出</t>
  </si>
  <si>
    <t>（一）税收收入</t>
  </si>
  <si>
    <t>（一）一般公共服务支出</t>
  </si>
  <si>
    <r>
      <t xml:space="preserve">        </t>
    </r>
    <r>
      <rPr>
        <sz val="12"/>
        <rFont val="宋体"/>
        <family val="0"/>
      </rPr>
      <t>1、国税收入</t>
    </r>
  </si>
  <si>
    <t>（二）国防支出</t>
  </si>
  <si>
    <r>
      <t xml:space="preserve">        </t>
    </r>
    <r>
      <rPr>
        <sz val="12"/>
        <rFont val="宋体"/>
        <family val="0"/>
      </rPr>
      <t>2、地税收入</t>
    </r>
  </si>
  <si>
    <t>（三）公共安全支出</t>
  </si>
  <si>
    <t>（二）非税收入</t>
  </si>
  <si>
    <t>（四）教育支出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</si>
  <si>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>专项收入</t>
    </r>
  </si>
  <si>
    <t>（五）科学技术支出</t>
  </si>
  <si>
    <t>其中：排污费收入</t>
  </si>
  <si>
    <t>（六）文化体育与传媒支出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</si>
  <si>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教育费附加收入</t>
    </r>
  </si>
  <si>
    <t>（七）社会保障和就业支出</t>
  </si>
  <si>
    <r>
      <t xml:space="preserve">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水资源费收入</t>
    </r>
  </si>
  <si>
    <t>（八）医疗卫生与计划生育支出</t>
  </si>
  <si>
    <t>探矿权、采矿权价款收入</t>
  </si>
  <si>
    <t>（九）节能环保支出</t>
  </si>
  <si>
    <r>
      <t xml:space="preserve">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价格调节金收入</t>
    </r>
  </si>
  <si>
    <t>（十）城乡社区支出</t>
  </si>
  <si>
    <r>
      <t xml:space="preserve">    </t>
    </r>
    <r>
      <rPr>
        <sz val="12"/>
        <rFont val="宋体"/>
        <family val="0"/>
      </rPr>
      <t>2.</t>
    </r>
    <r>
      <rPr>
        <sz val="11"/>
        <rFont val="宋体"/>
        <family val="0"/>
      </rPr>
      <t>行政事业性收费收入</t>
    </r>
  </si>
  <si>
    <t>（十一）农林水支出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</si>
  <si>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其中：污水处理费收入</t>
    </r>
  </si>
  <si>
    <t>（十二）交通运输支出</t>
  </si>
  <si>
    <r>
      <t xml:space="preserve">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河道维护费收入</t>
    </r>
  </si>
  <si>
    <t>（十三）资源勘探信息等支出</t>
  </si>
  <si>
    <r>
      <t xml:space="preserve">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其他收费收入</t>
    </r>
  </si>
  <si>
    <t>（十四）商业服务业等支出</t>
  </si>
  <si>
    <r>
      <t xml:space="preserve"> </t>
    </r>
    <r>
      <rPr>
        <sz val="12"/>
        <rFont val="宋体"/>
        <family val="0"/>
      </rPr>
      <t xml:space="preserve">   3.</t>
    </r>
    <r>
      <rPr>
        <sz val="12"/>
        <rFont val="宋体"/>
        <family val="0"/>
      </rPr>
      <t>罚没收入</t>
    </r>
  </si>
  <si>
    <t>（十五）援助其他地区支出</t>
  </si>
  <si>
    <r>
      <t xml:space="preserve"> </t>
    </r>
    <r>
      <rPr>
        <sz val="12"/>
        <rFont val="宋体"/>
        <family val="0"/>
      </rPr>
      <t xml:space="preserve">   4</t>
    </r>
    <r>
      <rPr>
        <sz val="11"/>
        <rFont val="宋体"/>
        <family val="0"/>
      </rPr>
      <t>.</t>
    </r>
    <r>
      <rPr>
        <sz val="10"/>
        <rFont val="宋体"/>
        <family val="0"/>
      </rPr>
      <t>国有资源有偿使用收入</t>
    </r>
  </si>
  <si>
    <t>（十六）国土海洋气象等支出</t>
  </si>
  <si>
    <r>
      <t xml:space="preserve"> </t>
    </r>
    <r>
      <rPr>
        <sz val="12"/>
        <rFont val="宋体"/>
        <family val="0"/>
      </rPr>
      <t xml:space="preserve">   5</t>
    </r>
    <r>
      <rPr>
        <sz val="11"/>
        <rFont val="宋体"/>
        <family val="0"/>
      </rPr>
      <t>.</t>
    </r>
    <r>
      <rPr>
        <sz val="10"/>
        <rFont val="宋体"/>
        <family val="0"/>
      </rPr>
      <t>其他收入</t>
    </r>
  </si>
  <si>
    <t>（十七）住房保障支出</t>
  </si>
  <si>
    <t>二、转移性收入</t>
  </si>
  <si>
    <t>（十八）粮油物资储备支出</t>
  </si>
  <si>
    <t>（一）返还性收入</t>
  </si>
  <si>
    <t>（十九）预备费</t>
  </si>
  <si>
    <t>（二）一般性转移支付收入</t>
  </si>
  <si>
    <t>（二十）其他支出</t>
  </si>
  <si>
    <t>（三）一次性专款收入</t>
  </si>
  <si>
    <t>（四）上年结余收入</t>
  </si>
  <si>
    <t>其中：专项结余</t>
  </si>
  <si>
    <t xml:space="preserve">    净结余</t>
  </si>
  <si>
    <t>年终结余</t>
  </si>
  <si>
    <t>小 计</t>
  </si>
  <si>
    <t>转移性支出—体制上解支出</t>
  </si>
  <si>
    <t>公共财政预算收入合计</t>
  </si>
  <si>
    <t>公共财政预算支出合计</t>
  </si>
  <si>
    <t>表二</t>
  </si>
  <si>
    <t>翁源县 坝仔 镇 2018 年人员经费支出预算明细表</t>
  </si>
  <si>
    <t>单位名称</t>
  </si>
  <si>
    <t>科  目  名  称</t>
  </si>
  <si>
    <t>2018年</t>
  </si>
  <si>
    <t>合计</t>
  </si>
  <si>
    <t>工资福利支出</t>
  </si>
  <si>
    <t>对个人和家庭的补助</t>
  </si>
  <si>
    <t xml:space="preserve">对企事业单位的补贴 </t>
  </si>
  <si>
    <t>备  注</t>
  </si>
  <si>
    <t>类</t>
  </si>
  <si>
    <t>其中：</t>
  </si>
  <si>
    <t>小计</t>
  </si>
  <si>
    <t>基本工资</t>
  </si>
  <si>
    <t>津贴      补贴</t>
  </si>
  <si>
    <t>奖金</t>
  </si>
  <si>
    <t>其他       工资福利支出</t>
  </si>
  <si>
    <t>离退休费</t>
  </si>
  <si>
    <t>抚恤金</t>
  </si>
  <si>
    <t>生活        补助</t>
  </si>
  <si>
    <t>救济费</t>
  </si>
  <si>
    <t>医疗费</t>
  </si>
  <si>
    <t>住房        公积金</t>
  </si>
  <si>
    <t>款</t>
  </si>
  <si>
    <t>项</t>
  </si>
  <si>
    <t>在职</t>
  </si>
  <si>
    <t>离休</t>
  </si>
  <si>
    <t>退休</t>
  </si>
  <si>
    <t>其他</t>
  </si>
  <si>
    <t>一、一般公共服务支出</t>
  </si>
  <si>
    <t>镇政府</t>
  </si>
  <si>
    <t>政府办公室及相关机构事务</t>
  </si>
  <si>
    <t>行政运行</t>
  </si>
  <si>
    <t>民兵应急分队</t>
  </si>
  <si>
    <t>其他政府办公室及相关机构事务支出</t>
  </si>
  <si>
    <t>财政所</t>
  </si>
  <si>
    <t>财政事务</t>
  </si>
  <si>
    <t>二、公共安全支出</t>
  </si>
  <si>
    <t>派出所</t>
  </si>
  <si>
    <t>公安</t>
  </si>
  <si>
    <t>其他公安支出</t>
  </si>
  <si>
    <t>三、教育支出</t>
  </si>
  <si>
    <t>普通教育</t>
  </si>
  <si>
    <t>小学教育</t>
  </si>
  <si>
    <t>基层小学</t>
  </si>
  <si>
    <t xml:space="preserve">   坝仔小学</t>
  </si>
  <si>
    <t>初中教育</t>
  </si>
  <si>
    <t>基层中学</t>
  </si>
  <si>
    <t xml:space="preserve">   坝仔中学</t>
  </si>
  <si>
    <t xml:space="preserve">   岩庄学校</t>
  </si>
  <si>
    <t>四、文化体育与传媒支出</t>
  </si>
  <si>
    <t>镇     文化站</t>
  </si>
  <si>
    <t>文化</t>
  </si>
  <si>
    <t>群众文化</t>
  </si>
  <si>
    <t>其他文化体育与传媒支出</t>
  </si>
  <si>
    <t xml:space="preserve">    文体协管员补助</t>
  </si>
  <si>
    <t>老放映员补</t>
  </si>
  <si>
    <t>五、社会保障和就业支出</t>
  </si>
  <si>
    <t>人力资源和社会保障所</t>
  </si>
  <si>
    <t>人力资源和社会保障管理事务</t>
  </si>
  <si>
    <t>综合业务管理</t>
  </si>
  <si>
    <t>行政事业单位离退休</t>
  </si>
  <si>
    <t>归口管理的行政单位离退休</t>
  </si>
  <si>
    <t>事业单位离退休</t>
  </si>
  <si>
    <t>民政管理事务</t>
  </si>
  <si>
    <t>其他民政管理事务支出</t>
  </si>
  <si>
    <t xml:space="preserve">     民政管理人员工资</t>
  </si>
  <si>
    <t xml:space="preserve">    敬老院管理人员工资</t>
  </si>
  <si>
    <t>抚恤</t>
  </si>
  <si>
    <t>死亡抚恤</t>
  </si>
  <si>
    <t>特困人员供养</t>
  </si>
  <si>
    <t>农村五保供养支出</t>
  </si>
  <si>
    <t>其他生活救助</t>
  </si>
  <si>
    <t>其他农村生活救助支出</t>
  </si>
  <si>
    <t xml:space="preserve">    高龄老人津贴</t>
  </si>
  <si>
    <t>六、医疗卫生与计划生育支出</t>
  </si>
  <si>
    <t>镇计生专业队</t>
  </si>
  <si>
    <t>医疗卫生与计划生育管理事务</t>
  </si>
  <si>
    <t>其他人口与计划生育事务支出</t>
  </si>
  <si>
    <t>计生督导员</t>
  </si>
  <si>
    <t xml:space="preserve">    计生督导员工资</t>
  </si>
  <si>
    <t xml:space="preserve">    计生节育奖励</t>
  </si>
  <si>
    <t xml:space="preserve">    计生家庭奖励</t>
  </si>
  <si>
    <t>医疗保障</t>
  </si>
  <si>
    <t>城乡医疗救助</t>
  </si>
  <si>
    <t>七、城乡社区支出</t>
  </si>
  <si>
    <t>居委会</t>
  </si>
  <si>
    <t>城乡社区管理事务</t>
  </si>
  <si>
    <t>其他城乡社区管理事务支出</t>
  </si>
  <si>
    <t>镇环卫所</t>
  </si>
  <si>
    <t>城乡社区          环境卫生</t>
  </si>
  <si>
    <t>城乡社区环境卫生</t>
  </si>
  <si>
    <t xml:space="preserve">    基层环卫所（编内）</t>
  </si>
  <si>
    <t xml:space="preserve">    基层环卫所（编外）</t>
  </si>
  <si>
    <t>八、农林水支出</t>
  </si>
  <si>
    <t>林业</t>
  </si>
  <si>
    <t>护林员工资</t>
  </si>
  <si>
    <t>水利</t>
  </si>
  <si>
    <t>其他水利支出</t>
  </si>
  <si>
    <t>含镇水利员3人、村水利员22人</t>
  </si>
  <si>
    <t>农村综合改革</t>
  </si>
  <si>
    <t>其他农村综合改革支出</t>
  </si>
  <si>
    <t xml:space="preserve">   大学生村官</t>
  </si>
  <si>
    <t xml:space="preserve">   离任村干部补助</t>
  </si>
  <si>
    <t xml:space="preserve">   村“两委”干部基本补贴</t>
  </si>
  <si>
    <t xml:space="preserve">   村支书.主任养老保险</t>
  </si>
  <si>
    <t xml:space="preserve">   村小组长补助</t>
  </si>
  <si>
    <t xml:space="preserve">   农村老党员补助</t>
  </si>
  <si>
    <t>九、资源勘探信息等支出</t>
  </si>
  <si>
    <t>安监站</t>
  </si>
  <si>
    <t>安全生产监管</t>
  </si>
  <si>
    <t>十、住房保障支出</t>
  </si>
  <si>
    <t>住房改革支出</t>
  </si>
  <si>
    <t xml:space="preserve">    住房公积金</t>
  </si>
  <si>
    <t>一般预算支出总计</t>
  </si>
  <si>
    <t>注意：此表要按新科目（类款项）及相对应的经济分类科目编制，可插行插列设立相对应的项目、资金、公式等。</t>
  </si>
  <si>
    <t>表三</t>
  </si>
  <si>
    <t xml:space="preserve">翁源县 坝仔 镇 2018 年公用及项目经费支出预算明细表              </t>
  </si>
  <si>
    <t>单位:万元（保留两位小数）</t>
  </si>
  <si>
    <t>商品和服务支出</t>
  </si>
  <si>
    <t>其他资本性支出</t>
  </si>
  <si>
    <t>其他                     支出</t>
  </si>
  <si>
    <t>公用      经费</t>
  </si>
  <si>
    <t>专项       业务费</t>
  </si>
  <si>
    <t>交通费</t>
  </si>
  <si>
    <t xml:space="preserve">    公用经费</t>
  </si>
  <si>
    <t xml:space="preserve">    专项业务费</t>
  </si>
  <si>
    <t xml:space="preserve">    公务用车运行维护费</t>
  </si>
  <si>
    <t xml:space="preserve">    专项工作经费</t>
  </si>
  <si>
    <t xml:space="preserve">    镇纪委工作经费</t>
  </si>
  <si>
    <t>镇综治维稳中心</t>
  </si>
  <si>
    <t xml:space="preserve">    综治维稳工作经费</t>
  </si>
  <si>
    <t>其他财政事务支出</t>
  </si>
  <si>
    <t xml:space="preserve">    财务管理费</t>
  </si>
  <si>
    <t>税收事务</t>
  </si>
  <si>
    <t>协税护税</t>
  </si>
  <si>
    <t>二、社会保障和就业支出</t>
  </si>
  <si>
    <t>敬老院</t>
  </si>
  <si>
    <t xml:space="preserve">    敬老院工作经费</t>
  </si>
  <si>
    <t>三、医疗卫生与计划生育支出</t>
  </si>
  <si>
    <t>计生办</t>
  </si>
  <si>
    <t>计划生育事务</t>
  </si>
  <si>
    <t xml:space="preserve">    计划生育服务</t>
  </si>
  <si>
    <t>其他计划生育事务支出</t>
  </si>
  <si>
    <t xml:space="preserve">    计生办公费</t>
  </si>
  <si>
    <t xml:space="preserve">    计生宣传费</t>
  </si>
  <si>
    <t>四、节能环保支出</t>
  </si>
  <si>
    <t>污染防治</t>
  </si>
  <si>
    <t>其他污染防治支出</t>
  </si>
  <si>
    <t>五、城乡社区支出</t>
  </si>
  <si>
    <t>坝居岩居</t>
  </si>
  <si>
    <t xml:space="preserve">    居委办公费</t>
  </si>
  <si>
    <t>环卫所</t>
  </si>
  <si>
    <t>六、农林水支出</t>
  </si>
  <si>
    <t>水管所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</si>
  <si>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水管所办公费</t>
    </r>
  </si>
  <si>
    <t>水利工程运行与维护</t>
  </si>
  <si>
    <t>对村集体经济组织的补助</t>
  </si>
  <si>
    <t xml:space="preserve">    村委办公费</t>
  </si>
  <si>
    <r>
      <t>22个村委会，</t>
    </r>
    <r>
      <rPr>
        <sz val="12"/>
        <rFont val="宋体"/>
        <family val="0"/>
      </rPr>
      <t>8万元/个。</t>
    </r>
  </si>
  <si>
    <t>七、其他支出</t>
  </si>
  <si>
    <t xml:space="preserve">    </t>
  </si>
  <si>
    <t>其他支出</t>
  </si>
  <si>
    <t>含打击非法采矿经费50万元。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</si>
</sst>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.00_ ;_ * \-#,##0.00_ ;_ * &quot;-&quot;_ ;_ @_ "/>
    <numFmt numFmtId="178" formatCode="0_ "/>
    <numFmt numFmtId="179" formatCode="0.00_ "/>
    <numFmt numFmtId="180" formatCode="_ * #,##0.0_ ;_ * \-#,##0.0_ ;_ * &quot;-&quot;??_ ;_ @_ "/>
    <numFmt numFmtId="181" formatCode="_ * #,##0_ ;_ * \-#,##0_ ;_ * &quot;-&quot;??_ ;_ @_ "/>
  </numFmts>
  <fonts count="39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6"/>
      <name val="Times New Roman"/>
      <family val="1"/>
    </font>
    <font>
      <b/>
      <sz val="16"/>
      <name val="黑体"/>
      <family val="3"/>
    </font>
    <font>
      <sz val="9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2" fillId="0" borderId="4" applyNumberFormat="0" applyFill="0" applyAlignment="0" applyProtection="0"/>
    <xf numFmtId="0" fontId="17" fillId="8" borderId="0" applyNumberFormat="0" applyBorder="0" applyAlignment="0" applyProtection="0"/>
    <xf numFmtId="0" fontId="24" fillId="0" borderId="5" applyNumberFormat="0" applyFill="0" applyAlignment="0" applyProtection="0"/>
    <xf numFmtId="0" fontId="17" fillId="9" borderId="0" applyNumberFormat="0" applyBorder="0" applyAlignment="0" applyProtection="0"/>
    <xf numFmtId="0" fontId="22" fillId="10" borderId="6" applyNumberFormat="0" applyAlignment="0" applyProtection="0"/>
    <xf numFmtId="0" fontId="18" fillId="10" borderId="1" applyNumberFormat="0" applyAlignment="0" applyProtection="0"/>
    <xf numFmtId="0" fontId="29" fillId="0" borderId="0" applyNumberFormat="0" applyFill="0" applyBorder="0" applyAlignment="0" applyProtection="0"/>
    <xf numFmtId="0" fontId="31" fillId="11" borderId="7" applyNumberFormat="0" applyAlignment="0" applyProtection="0"/>
    <xf numFmtId="0" fontId="20" fillId="3" borderId="0" applyNumberFormat="0" applyBorder="0" applyAlignment="0" applyProtection="0"/>
    <xf numFmtId="0" fontId="17" fillId="12" borderId="0" applyNumberFormat="0" applyBorder="0" applyAlignment="0" applyProtection="0"/>
    <xf numFmtId="0" fontId="37" fillId="0" borderId="8" applyNumberFormat="0" applyFill="0" applyAlignment="0" applyProtection="0"/>
    <xf numFmtId="0" fontId="27" fillId="0" borderId="9" applyNumberFormat="0" applyFill="0" applyAlignment="0" applyProtection="0"/>
    <xf numFmtId="0" fontId="21" fillId="2" borderId="0" applyNumberFormat="0" applyBorder="0" applyAlignment="0" applyProtection="0"/>
    <xf numFmtId="0" fontId="30" fillId="13" borderId="0" applyNumberFormat="0" applyBorder="0" applyAlignment="0" applyProtection="0"/>
    <xf numFmtId="0" fontId="20" fillId="14" borderId="0" applyNumberFormat="0" applyBorder="0" applyAlignment="0" applyProtection="0"/>
    <xf numFmtId="0" fontId="17" fillId="15" borderId="0" applyNumberFormat="0" applyBorder="0" applyAlignment="0" applyProtection="0"/>
    <xf numFmtId="0" fontId="20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7" fillId="20" borderId="0" applyNumberFormat="0" applyBorder="0" applyAlignment="0" applyProtection="0"/>
    <xf numFmtId="0" fontId="2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0" fillId="22" borderId="0" applyNumberFormat="0" applyBorder="0" applyAlignment="0" applyProtection="0"/>
    <xf numFmtId="0" fontId="17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176" fontId="0" fillId="0" borderId="10" xfId="23" applyNumberFormat="1" applyFont="1" applyFill="1" applyBorder="1" applyAlignment="1" applyProtection="1">
      <alignment horizontal="right" vertical="center" shrinkToFit="1"/>
      <protection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vertical="center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6" fontId="0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177" fontId="0" fillId="0" borderId="0" xfId="0" applyNumberFormat="1" applyFont="1" applyAlignment="1">
      <alignment/>
    </xf>
    <xf numFmtId="177" fontId="0" fillId="0" borderId="0" xfId="0" applyNumberFormat="1" applyFont="1" applyFill="1" applyAlignment="1">
      <alignment/>
    </xf>
    <xf numFmtId="41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77" fontId="3" fillId="0" borderId="0" xfId="0" applyNumberFormat="1" applyFont="1" applyAlignment="1">
      <alignment/>
    </xf>
    <xf numFmtId="177" fontId="3" fillId="0" borderId="0" xfId="0" applyNumberFormat="1" applyFont="1" applyFill="1" applyAlignment="1">
      <alignment/>
    </xf>
    <xf numFmtId="0" fontId="0" fillId="0" borderId="0" xfId="0" applyFont="1" applyAlignment="1">
      <alignment vertical="center"/>
    </xf>
    <xf numFmtId="0" fontId="0" fillId="0" borderId="16" xfId="0" applyFont="1" applyBorder="1" applyAlignment="1" applyProtection="1">
      <alignment horizontal="center"/>
      <protection locked="0"/>
    </xf>
    <xf numFmtId="177" fontId="0" fillId="0" borderId="1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>
      <alignment vertical="center"/>
    </xf>
    <xf numFmtId="177" fontId="6" fillId="0" borderId="10" xfId="0" applyNumberFormat="1" applyFont="1" applyBorder="1" applyAlignment="1" applyProtection="1">
      <alignment wrapText="1"/>
      <protection locked="0"/>
    </xf>
    <xf numFmtId="177" fontId="0" fillId="0" borderId="10" xfId="0" applyNumberFormat="1" applyFont="1" applyBorder="1" applyAlignment="1" applyProtection="1">
      <alignment wrapText="1"/>
      <protection locked="0"/>
    </xf>
    <xf numFmtId="177" fontId="0" fillId="0" borderId="10" xfId="0" applyNumberFormat="1" applyFont="1" applyFill="1" applyBorder="1" applyAlignment="1" applyProtection="1">
      <alignment/>
      <protection locked="0"/>
    </xf>
    <xf numFmtId="177" fontId="0" fillId="0" borderId="10" xfId="0" applyNumberFormat="1" applyFont="1" applyFill="1" applyBorder="1" applyAlignment="1">
      <alignment shrinkToFit="1"/>
    </xf>
    <xf numFmtId="177" fontId="6" fillId="0" borderId="10" xfId="0" applyNumberFormat="1" applyFont="1" applyFill="1" applyBorder="1" applyAlignment="1">
      <alignment vertical="center" wrapText="1" shrinkToFit="1"/>
    </xf>
    <xf numFmtId="41" fontId="4" fillId="0" borderId="0" xfId="0" applyNumberFormat="1" applyFont="1" applyAlignment="1">
      <alignment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49" fontId="8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 shrinkToFit="1"/>
      <protection locked="0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178" fontId="8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10" xfId="23" applyNumberFormat="1" applyFont="1" applyBorder="1" applyAlignment="1" applyProtection="1">
      <alignment vertical="center" wrapText="1" shrinkToFit="1"/>
      <protection locked="0"/>
    </xf>
    <xf numFmtId="49" fontId="0" fillId="0" borderId="11" xfId="23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49" fontId="6" fillId="0" borderId="13" xfId="23" applyNumberFormat="1" applyFont="1" applyBorder="1" applyAlignment="1" applyProtection="1">
      <alignment vertical="center" wrapText="1" shrinkToFit="1"/>
      <protection locked="0"/>
    </xf>
    <xf numFmtId="49" fontId="0" fillId="0" borderId="13" xfId="23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49" fontId="10" fillId="0" borderId="11" xfId="23" applyNumberFormat="1" applyFont="1" applyBorder="1" applyAlignment="1" applyProtection="1">
      <alignment horizontal="center" vertical="center" wrapText="1"/>
      <protection locked="0"/>
    </xf>
    <xf numFmtId="49" fontId="0" fillId="0" borderId="10" xfId="23" applyNumberFormat="1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49" fontId="8" fillId="0" borderId="11" xfId="23" applyNumberFormat="1" applyFont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178" fontId="8" fillId="0" borderId="10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49" fontId="8" fillId="0" borderId="12" xfId="23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/>
      <protection locked="0"/>
    </xf>
    <xf numFmtId="179" fontId="8" fillId="0" borderId="10" xfId="0" applyNumberFormat="1" applyFont="1" applyFill="1" applyBorder="1" applyAlignment="1">
      <alignment horizontal="right" vertical="center" shrinkToFit="1"/>
    </xf>
    <xf numFmtId="178" fontId="8" fillId="0" borderId="10" xfId="0" applyNumberFormat="1" applyFont="1" applyFill="1" applyBorder="1" applyAlignment="1">
      <alignment horizontal="right" vertical="center" shrinkToFit="1"/>
    </xf>
    <xf numFmtId="178" fontId="8" fillId="0" borderId="10" xfId="23" applyNumberFormat="1" applyFont="1" applyFill="1" applyBorder="1" applyAlignment="1" applyProtection="1">
      <alignment horizontal="right" vertical="center" shrinkToFi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left" vertical="center"/>
    </xf>
    <xf numFmtId="178" fontId="9" fillId="0" borderId="10" xfId="23" applyNumberFormat="1" applyFont="1" applyFill="1" applyBorder="1" applyAlignment="1" applyProtection="1">
      <alignment horizontal="right" vertical="center" shrinkToFit="1"/>
      <protection locked="0"/>
    </xf>
    <xf numFmtId="0" fontId="5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49" fontId="10" fillId="0" borderId="12" xfId="23" applyNumberFormat="1" applyFont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49" fontId="10" fillId="0" borderId="17" xfId="23" applyNumberFormat="1" applyFont="1" applyBorder="1" applyAlignment="1" applyProtection="1">
      <alignment horizontal="center" vertical="center" wrapText="1"/>
      <protection locked="0"/>
    </xf>
    <xf numFmtId="49" fontId="10" fillId="0" borderId="18" xfId="23" applyNumberFormat="1" applyFont="1" applyBorder="1" applyAlignment="1" applyProtection="1">
      <alignment horizontal="center" vertical="center" wrapText="1"/>
      <protection locked="0"/>
    </xf>
    <xf numFmtId="49" fontId="10" fillId="0" borderId="19" xfId="23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179" fontId="9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1" xfId="0" applyFont="1" applyBorder="1" applyAlignment="1">
      <alignment horizontal="center" vertical="center"/>
    </xf>
    <xf numFmtId="49" fontId="0" fillId="0" borderId="11" xfId="23" applyNumberFormat="1" applyFont="1" applyBorder="1" applyAlignment="1" applyProtection="1">
      <alignment horizontal="left" vertical="center" wrapText="1"/>
      <protection locked="0"/>
    </xf>
    <xf numFmtId="49" fontId="8" fillId="0" borderId="10" xfId="23" applyNumberFormat="1" applyFont="1" applyFill="1" applyBorder="1" applyAlignment="1" applyProtection="1">
      <alignment horizontal="left" wrapText="1" shrinkToFit="1"/>
      <protection locked="0"/>
    </xf>
    <xf numFmtId="0" fontId="8" fillId="0" borderId="12" xfId="0" applyFont="1" applyBorder="1" applyAlignment="1">
      <alignment horizontal="center" vertical="center"/>
    </xf>
    <xf numFmtId="49" fontId="0" fillId="0" borderId="13" xfId="23" applyNumberFormat="1" applyFont="1" applyBorder="1" applyAlignment="1" applyProtection="1">
      <alignment horizontal="left" vertical="center" wrapText="1"/>
      <protection locked="0"/>
    </xf>
    <xf numFmtId="49" fontId="8" fillId="0" borderId="10" xfId="23" applyNumberFormat="1" applyFont="1" applyFill="1" applyBorder="1" applyAlignment="1" applyProtection="1">
      <alignment horizontal="left" vertical="center" shrinkToFit="1"/>
      <protection locked="0"/>
    </xf>
    <xf numFmtId="0" fontId="8" fillId="0" borderId="18" xfId="0" applyFont="1" applyBorder="1" applyAlignment="1">
      <alignment horizontal="center" vertical="center"/>
    </xf>
    <xf numFmtId="49" fontId="10" fillId="0" borderId="10" xfId="23" applyNumberFormat="1" applyFont="1" applyBorder="1" applyAlignment="1" applyProtection="1">
      <alignment horizontal="center" vertical="center" wrapText="1"/>
      <protection locked="0"/>
    </xf>
    <xf numFmtId="49" fontId="10" fillId="0" borderId="10" xfId="23" applyNumberFormat="1" applyFont="1" applyFill="1" applyBorder="1" applyAlignment="1" applyProtection="1">
      <alignment horizontal="left" vertical="center" shrinkToFit="1"/>
      <protection locked="0"/>
    </xf>
    <xf numFmtId="0" fontId="8" fillId="0" borderId="10" xfId="0" applyFont="1" applyFill="1" applyBorder="1" applyAlignment="1" applyProtection="1">
      <alignment horizontal="left" vertical="center" wrapText="1" shrinkToFit="1"/>
      <protection locked="0"/>
    </xf>
    <xf numFmtId="49" fontId="0" fillId="0" borderId="10" xfId="23" applyNumberFormat="1" applyFont="1" applyBorder="1" applyAlignment="1" applyProtection="1">
      <alignment vertical="center" wrapText="1"/>
      <protection locked="0"/>
    </xf>
    <xf numFmtId="49" fontId="0" fillId="0" borderId="12" xfId="23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left" vertical="center"/>
      <protection locked="0"/>
    </xf>
    <xf numFmtId="49" fontId="10" fillId="0" borderId="11" xfId="23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49" fontId="10" fillId="0" borderId="11" xfId="23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49" fontId="10" fillId="0" borderId="10" xfId="23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 applyProtection="1">
      <alignment horizontal="left" vertical="center"/>
      <protection locked="0"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10" fillId="0" borderId="10" xfId="0" applyFont="1" applyBorder="1" applyAlignment="1">
      <alignment horizontal="left" vertical="center" wrapText="1"/>
    </xf>
    <xf numFmtId="0" fontId="0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0" xfId="0" applyFont="1" applyFill="1" applyBorder="1" applyAlignment="1">
      <alignment horizontal="left" vertical="center" wrapText="1" shrinkToFit="1"/>
    </xf>
    <xf numFmtId="0" fontId="10" fillId="0" borderId="11" xfId="0" applyFont="1" applyFill="1" applyBorder="1" applyAlignment="1">
      <alignment horizontal="center" vertical="center" wrapText="1"/>
    </xf>
    <xf numFmtId="49" fontId="8" fillId="0" borderId="10" xfId="23" applyNumberFormat="1" applyFont="1" applyBorder="1" applyAlignment="1" applyProtection="1">
      <alignment horizontal="left" wrapText="1"/>
      <protection locked="0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/>
      <protection locked="0"/>
    </xf>
    <xf numFmtId="0" fontId="1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9" fillId="0" borderId="15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178" fontId="9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12" xfId="0" applyFont="1" applyFill="1" applyBorder="1" applyAlignment="1">
      <alignment horizontal="center" vertical="center"/>
    </xf>
    <xf numFmtId="49" fontId="10" fillId="0" borderId="10" xfId="23" applyNumberFormat="1" applyFont="1" applyBorder="1" applyAlignment="1" applyProtection="1">
      <alignment horizontal="center" vertical="center"/>
      <protection locked="0"/>
    </xf>
    <xf numFmtId="178" fontId="11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17" xfId="23" applyNumberFormat="1" applyFont="1" applyBorder="1" applyAlignment="1" applyProtection="1">
      <alignment horizontal="center" vertical="center" wrapText="1"/>
      <protection locked="0"/>
    </xf>
    <xf numFmtId="49" fontId="8" fillId="0" borderId="18" xfId="23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Fill="1" applyBorder="1" applyAlignment="1">
      <alignment horizontal="center" vertical="center"/>
    </xf>
    <xf numFmtId="49" fontId="8" fillId="0" borderId="19" xfId="23" applyNumberFormat="1" applyFont="1" applyBorder="1" applyAlignment="1" applyProtection="1">
      <alignment horizontal="center" vertical="center" wrapText="1"/>
      <protection locked="0"/>
    </xf>
    <xf numFmtId="49" fontId="9" fillId="0" borderId="14" xfId="23" applyNumberFormat="1" applyFont="1" applyBorder="1" applyAlignment="1" applyProtection="1">
      <alignment horizontal="left" vertical="center" wrapText="1"/>
      <protection locked="0"/>
    </xf>
    <xf numFmtId="49" fontId="9" fillId="0" borderId="15" xfId="23" applyNumberFormat="1" applyFont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49" fontId="4" fillId="0" borderId="17" xfId="23" applyNumberFormat="1" applyFont="1" applyBorder="1" applyAlignment="1" applyProtection="1">
      <alignment horizontal="center" vertical="center" wrapText="1"/>
      <protection locked="0"/>
    </xf>
    <xf numFmtId="49" fontId="9" fillId="0" borderId="10" xfId="23" applyNumberFormat="1" applyFont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/>
    </xf>
    <xf numFmtId="49" fontId="12" fillId="0" borderId="14" xfId="0" applyNumberFormat="1" applyFont="1" applyBorder="1" applyAlignment="1" applyProtection="1">
      <alignment horizontal="center" vertical="center"/>
      <protection locked="0"/>
    </xf>
    <xf numFmtId="49" fontId="12" fillId="0" borderId="15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176" fontId="8" fillId="0" borderId="10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10" xfId="23" applyNumberFormat="1" applyFont="1" applyFill="1" applyBorder="1" applyAlignment="1" applyProtection="1">
      <alignment horizontal="right" vertical="center" shrinkToFit="1"/>
      <protection/>
    </xf>
    <xf numFmtId="176" fontId="8" fillId="0" borderId="10" xfId="0" applyNumberFormat="1" applyFont="1" applyFill="1" applyBorder="1" applyAlignment="1">
      <alignment horizontal="right" vertical="center" shrinkToFit="1"/>
    </xf>
    <xf numFmtId="176" fontId="8" fillId="0" borderId="1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 applyProtection="1">
      <alignment horizontal="right" vertical="center"/>
      <protection locked="0"/>
    </xf>
    <xf numFmtId="176" fontId="8" fillId="0" borderId="10" xfId="23" applyNumberFormat="1" applyFont="1" applyFill="1" applyBorder="1" applyAlignment="1" applyProtection="1">
      <alignment horizontal="right" vertical="center" shrinkToFit="1"/>
      <protection locked="0"/>
    </xf>
    <xf numFmtId="176" fontId="9" fillId="0" borderId="10" xfId="23" applyNumberFormat="1" applyFont="1" applyFill="1" applyBorder="1" applyAlignment="1" applyProtection="1">
      <alignment horizontal="right" vertical="center" shrinkToFit="1"/>
      <protection locked="0"/>
    </xf>
    <xf numFmtId="176" fontId="0" fillId="0" borderId="10" xfId="0" applyNumberFormat="1" applyFont="1" applyFill="1" applyBorder="1" applyAlignment="1" applyProtection="1">
      <alignment horizontal="right" vertical="center"/>
      <protection locked="0"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76" fontId="10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 shrinkToFit="1"/>
      <protection locked="0"/>
    </xf>
    <xf numFmtId="177" fontId="9" fillId="0" borderId="10" xfId="0" applyNumberFormat="1" applyFont="1" applyBorder="1" applyAlignment="1" applyProtection="1">
      <alignment/>
      <protection locked="0"/>
    </xf>
    <xf numFmtId="177" fontId="1" fillId="0" borderId="0" xfId="0" applyNumberFormat="1" applyFont="1" applyAlignment="1">
      <alignment vertical="center"/>
    </xf>
    <xf numFmtId="177" fontId="8" fillId="0" borderId="10" xfId="0" applyNumberFormat="1" applyFont="1" applyFill="1" applyBorder="1" applyAlignment="1" applyProtection="1">
      <alignment wrapText="1"/>
      <protection locked="0"/>
    </xf>
    <xf numFmtId="177" fontId="8" fillId="0" borderId="10" xfId="0" applyNumberFormat="1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horizontal="left" wrapText="1"/>
    </xf>
    <xf numFmtId="177" fontId="8" fillId="0" borderId="10" xfId="0" applyNumberFormat="1" applyFont="1" applyBorder="1" applyAlignment="1">
      <alignment horizontal="left" wrapText="1"/>
    </xf>
    <xf numFmtId="177" fontId="8" fillId="0" borderId="10" xfId="0" applyNumberFormat="1" applyFont="1" applyFill="1" applyBorder="1" applyAlignment="1">
      <alignment horizontal="left" wrapText="1"/>
    </xf>
    <xf numFmtId="177" fontId="10" fillId="0" borderId="10" xfId="0" applyNumberFormat="1" applyFont="1" applyBorder="1" applyAlignment="1" applyProtection="1">
      <alignment/>
      <protection locked="0"/>
    </xf>
    <xf numFmtId="177" fontId="9" fillId="0" borderId="10" xfId="0" applyNumberFormat="1" applyFont="1" applyFill="1" applyBorder="1" applyAlignment="1" applyProtection="1">
      <alignment/>
      <protection locked="0"/>
    </xf>
    <xf numFmtId="177" fontId="1" fillId="0" borderId="0" xfId="0" applyNumberFormat="1" applyFont="1" applyFill="1" applyAlignment="1">
      <alignment vertical="center"/>
    </xf>
    <xf numFmtId="177" fontId="8" fillId="0" borderId="10" xfId="0" applyNumberFormat="1" applyFont="1" applyFill="1" applyBorder="1" applyAlignment="1" applyProtection="1">
      <alignment/>
      <protection locked="0"/>
    </xf>
    <xf numFmtId="176" fontId="10" fillId="0" borderId="10" xfId="0" applyNumberFormat="1" applyFont="1" applyFill="1" applyBorder="1" applyAlignment="1" applyProtection="1">
      <alignment horizontal="right" vertical="center"/>
      <protection locked="0"/>
    </xf>
    <xf numFmtId="176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8" fillId="0" borderId="10" xfId="0" applyNumberFormat="1" applyFont="1" applyBorder="1" applyAlignment="1" applyProtection="1">
      <alignment horizontal="left" wrapText="1"/>
      <protection locked="0"/>
    </xf>
    <xf numFmtId="49" fontId="6" fillId="0" borderId="10" xfId="0" applyNumberFormat="1" applyFont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 applyProtection="1">
      <alignment horizontal="left" wrapText="1"/>
      <protection locked="0"/>
    </xf>
    <xf numFmtId="177" fontId="8" fillId="0" borderId="10" xfId="0" applyNumberFormat="1" applyFont="1" applyBorder="1" applyAlignment="1" applyProtection="1">
      <alignment/>
      <protection locked="0"/>
    </xf>
    <xf numFmtId="177" fontId="13" fillId="0" borderId="10" xfId="0" applyNumberFormat="1" applyFont="1" applyFill="1" applyBorder="1" applyAlignment="1" applyProtection="1">
      <alignment wrapText="1"/>
      <protection locked="0"/>
    </xf>
    <xf numFmtId="177" fontId="8" fillId="0" borderId="10" xfId="0" applyNumberFormat="1" applyFont="1" applyBorder="1" applyAlignment="1" applyProtection="1">
      <alignment horizontal="left" wrapText="1"/>
      <protection locked="0"/>
    </xf>
    <xf numFmtId="177" fontId="6" fillId="0" borderId="10" xfId="0" applyNumberFormat="1" applyFont="1" applyFill="1" applyBorder="1" applyAlignment="1" applyProtection="1">
      <alignment horizontal="left" wrapText="1"/>
      <protection locked="0"/>
    </xf>
    <xf numFmtId="177" fontId="0" fillId="0" borderId="10" xfId="0" applyNumberFormat="1" applyFill="1" applyBorder="1" applyAlignment="1" applyProtection="1">
      <alignment horizontal="left" wrapText="1"/>
      <protection locked="0"/>
    </xf>
    <xf numFmtId="177" fontId="0" fillId="0" borderId="10" xfId="0" applyNumberFormat="1" applyFont="1" applyFill="1" applyBorder="1" applyAlignment="1" applyProtection="1">
      <alignment horizontal="left" wrapText="1"/>
      <protection locked="0"/>
    </xf>
    <xf numFmtId="177" fontId="9" fillId="0" borderId="10" xfId="0" applyNumberFormat="1" applyFont="1" applyBorder="1" applyAlignment="1" applyProtection="1">
      <alignment wrapText="1"/>
      <protection locked="0"/>
    </xf>
    <xf numFmtId="177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41" fontId="8" fillId="0" borderId="0" xfId="0" applyNumberFormat="1" applyFont="1" applyAlignment="1">
      <alignment/>
    </xf>
    <xf numFmtId="41" fontId="8" fillId="0" borderId="0" xfId="0" applyNumberFormat="1" applyFont="1" applyFill="1" applyAlignment="1">
      <alignment/>
    </xf>
    <xf numFmtId="41" fontId="9" fillId="0" borderId="0" xfId="0" applyNumberFormat="1" applyFont="1" applyAlignment="1">
      <alignment horizontal="left"/>
    </xf>
    <xf numFmtId="41" fontId="3" fillId="0" borderId="0" xfId="0" applyNumberFormat="1" applyFont="1" applyAlignment="1">
      <alignment/>
    </xf>
    <xf numFmtId="41" fontId="0" fillId="0" borderId="0" xfId="0" applyNumberFormat="1" applyFont="1" applyFill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80" fontId="0" fillId="0" borderId="10" xfId="23" applyNumberFormat="1" applyFont="1" applyBorder="1" applyAlignment="1" applyProtection="1">
      <alignment horizontal="center" vertical="center"/>
      <protection locked="0"/>
    </xf>
    <xf numFmtId="180" fontId="0" fillId="0" borderId="14" xfId="26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180" fontId="0" fillId="0" borderId="10" xfId="23" applyNumberFormat="1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49" fontId="0" fillId="0" borderId="12" xfId="0" applyNumberFormat="1" applyFont="1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180" fontId="0" fillId="0" borderId="11" xfId="23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43" fontId="0" fillId="0" borderId="10" xfId="23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21" xfId="0" applyFont="1" applyBorder="1" applyAlignment="1" applyProtection="1">
      <alignment vertical="center" shrinkToFit="1"/>
      <protection locked="0"/>
    </xf>
    <xf numFmtId="180" fontId="6" fillId="0" borderId="10" xfId="23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1" fontId="1" fillId="0" borderId="10" xfId="0" applyNumberFormat="1" applyFont="1" applyBorder="1" applyAlignment="1" applyProtection="1">
      <alignment horizontal="left" vertical="center"/>
      <protection locked="0"/>
    </xf>
    <xf numFmtId="180" fontId="6" fillId="0" borderId="10" xfId="23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180" fontId="0" fillId="0" borderId="10" xfId="0" applyNumberForma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80" fontId="0" fillId="0" borderId="15" xfId="23" applyNumberFormat="1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180" fontId="6" fillId="0" borderId="10" xfId="23" applyNumberFormat="1" applyFont="1" applyBorder="1" applyAlignment="1" applyProtection="1">
      <alignment vertical="center" shrinkToFit="1"/>
      <protection locked="0"/>
    </xf>
    <xf numFmtId="180" fontId="6" fillId="0" borderId="10" xfId="0" applyNumberFormat="1" applyFont="1" applyBorder="1" applyAlignment="1">
      <alignment vertical="center"/>
    </xf>
    <xf numFmtId="180" fontId="6" fillId="0" borderId="10" xfId="23" applyNumberFormat="1" applyFont="1" applyBorder="1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180" fontId="6" fillId="0" borderId="10" xfId="23" applyNumberFormat="1" applyFont="1" applyBorder="1" applyAlignment="1">
      <alignment vertical="center"/>
    </xf>
    <xf numFmtId="49" fontId="0" fillId="0" borderId="13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181" fontId="0" fillId="0" borderId="0" xfId="23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/>
    </xf>
    <xf numFmtId="180" fontId="0" fillId="0" borderId="14" xfId="26" applyNumberFormat="1" applyFont="1" applyBorder="1" applyAlignment="1" applyProtection="1">
      <alignment vertical="center"/>
      <protection locked="0"/>
    </xf>
    <xf numFmtId="0" fontId="6" fillId="0" borderId="11" xfId="0" applyNumberFormat="1" applyFont="1" applyBorder="1" applyAlignment="1" applyProtection="1">
      <alignment horizontal="left" vertical="top" wrapText="1"/>
      <protection locked="0"/>
    </xf>
    <xf numFmtId="0" fontId="6" fillId="0" borderId="12" xfId="0" applyNumberFormat="1" applyFont="1" applyBorder="1" applyAlignment="1" applyProtection="1">
      <alignment horizontal="left" vertical="top" wrapText="1"/>
      <protection locked="0"/>
    </xf>
    <xf numFmtId="180" fontId="0" fillId="0" borderId="10" xfId="0" applyNumberFormat="1" applyFont="1" applyBorder="1" applyAlignment="1" applyProtection="1">
      <alignment vertical="center"/>
      <protection locked="0"/>
    </xf>
    <xf numFmtId="0" fontId="6" fillId="0" borderId="13" xfId="0" applyNumberFormat="1" applyFont="1" applyBorder="1" applyAlignment="1" applyProtection="1">
      <alignment horizontal="left" vertical="top" wrapText="1"/>
      <protection locked="0"/>
    </xf>
    <xf numFmtId="0" fontId="0" fillId="0" borderId="0" xfId="57">
      <alignment/>
      <protection/>
    </xf>
    <xf numFmtId="49" fontId="0" fillId="0" borderId="0" xfId="57" applyNumberFormat="1">
      <alignment/>
      <protection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常规_norma1" xfId="57"/>
    <cellStyle name="RowLevel_6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ColLevel_1" xfId="70"/>
    <cellStyle name="ColLevel_2" xfId="71"/>
    <cellStyle name="ColLevel_3" xfId="72"/>
    <cellStyle name="ColLevel_4" xfId="73"/>
    <cellStyle name="ColLevel_6" xfId="74"/>
    <cellStyle name="RowLevel_1" xfId="75"/>
    <cellStyle name="RowLevel_3" xfId="76"/>
    <cellStyle name="RowLevel_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styles" Target="styles.xml" /><Relationship Id="rId81" Type="http://schemas.openxmlformats.org/officeDocument/2006/relationships/sharedStrings" Target="sharedStrings.xml" /><Relationship Id="rId8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297" hidden="1" customWidth="1"/>
    <col min="2" max="2" width="6.625" style="0" customWidth="1"/>
    <col min="3" max="3" width="31.875" style="298" hidden="1" customWidth="1"/>
    <col min="4" max="6" width="8.625" style="297" hidden="1" customWidth="1"/>
    <col min="7" max="16384" width="9.00390625" style="297" customWidth="1"/>
  </cols>
  <sheetData>
    <row r="1" spans="1:3" ht="15">
      <c r="A1"/>
      <c r="B1" s="243"/>
      <c r="C1"/>
    </row>
    <row r="2" spans="1:3" ht="15">
      <c r="A2"/>
      <c r="B2" s="243"/>
      <c r="C2"/>
    </row>
    <row r="3" spans="1:3" ht="15">
      <c r="A3"/>
      <c r="B3" s="243"/>
      <c r="C3"/>
    </row>
    <row r="4" spans="1:3" ht="15">
      <c r="A4"/>
      <c r="B4" s="243"/>
      <c r="C4"/>
    </row>
    <row r="5" spans="1:3" ht="15">
      <c r="A5"/>
      <c r="B5" s="243"/>
      <c r="C5"/>
    </row>
    <row r="6" spans="1:3" ht="15">
      <c r="A6"/>
      <c r="B6" s="243"/>
      <c r="C6"/>
    </row>
    <row r="7" spans="1:3" ht="15">
      <c r="A7"/>
      <c r="B7" s="243"/>
      <c r="C7"/>
    </row>
    <row r="8" spans="1:3" ht="15">
      <c r="A8"/>
      <c r="B8" s="243"/>
      <c r="C8"/>
    </row>
    <row r="9" spans="2:3" ht="15">
      <c r="B9" s="243"/>
      <c r="C9"/>
    </row>
    <row r="10" spans="2:3" ht="15">
      <c r="B10" s="243"/>
      <c r="C10"/>
    </row>
    <row r="11" spans="2:3" ht="15">
      <c r="B11" s="243"/>
      <c r="C11"/>
    </row>
    <row r="12" spans="2:3" ht="15">
      <c r="B12" s="243"/>
      <c r="C12"/>
    </row>
    <row r="13" spans="2:3" ht="15">
      <c r="B13" s="243"/>
      <c r="C13"/>
    </row>
    <row r="14" spans="2:3" ht="15">
      <c r="B14" s="243"/>
      <c r="C14"/>
    </row>
    <row r="15" spans="2:3" ht="15">
      <c r="B15" s="243"/>
      <c r="C15"/>
    </row>
    <row r="16" spans="2:3" ht="15">
      <c r="B16" s="243"/>
      <c r="C16"/>
    </row>
    <row r="17" spans="2:3" ht="15">
      <c r="B17" s="243"/>
      <c r="C17"/>
    </row>
    <row r="18" spans="2:3" ht="15">
      <c r="B18" s="243"/>
      <c r="C18"/>
    </row>
    <row r="19" spans="2:3" ht="15">
      <c r="B19" s="243"/>
      <c r="C19"/>
    </row>
    <row r="20" spans="2:3" ht="15">
      <c r="B20" s="243"/>
      <c r="C20"/>
    </row>
    <row r="21" spans="2:3" ht="15">
      <c r="B21" s="243"/>
      <c r="C21"/>
    </row>
    <row r="22" spans="2:3" ht="15">
      <c r="B22" s="243"/>
      <c r="C22"/>
    </row>
    <row r="23" spans="2:3" ht="15">
      <c r="B23" s="243"/>
      <c r="C23"/>
    </row>
    <row r="24" spans="2:3" ht="15">
      <c r="B24" s="243"/>
      <c r="C24"/>
    </row>
    <row r="25" spans="2:3" ht="15">
      <c r="B25" s="243"/>
      <c r="C25"/>
    </row>
    <row r="26" spans="2:3" ht="15">
      <c r="B26" s="243"/>
      <c r="C26"/>
    </row>
    <row r="27" spans="2:3" ht="15">
      <c r="B27" s="243"/>
      <c r="C27"/>
    </row>
    <row r="28" spans="2:3" ht="15">
      <c r="B28" s="243"/>
      <c r="C28"/>
    </row>
    <row r="29" spans="2:3" ht="15">
      <c r="B29" s="243"/>
      <c r="C29"/>
    </row>
    <row r="30" spans="2:3" ht="15">
      <c r="B30" s="243"/>
      <c r="C30"/>
    </row>
    <row r="31" spans="2:3" ht="15">
      <c r="B31" s="243"/>
      <c r="C31"/>
    </row>
    <row r="32" spans="2:3" ht="15">
      <c r="B32" s="243"/>
      <c r="C32"/>
    </row>
    <row r="33" spans="2:3" ht="15">
      <c r="B33" s="243"/>
      <c r="C33"/>
    </row>
    <row r="34" spans="2:3" ht="15">
      <c r="B34" s="243"/>
      <c r="C34"/>
    </row>
    <row r="35" spans="2:3" ht="15">
      <c r="B35" s="243"/>
      <c r="C35"/>
    </row>
    <row r="36" spans="2:3" ht="15">
      <c r="B36" s="243"/>
      <c r="C36"/>
    </row>
    <row r="37" spans="2:3" ht="15">
      <c r="B37" s="243"/>
      <c r="C37"/>
    </row>
    <row r="38" spans="2:3" ht="15">
      <c r="B38" s="243"/>
      <c r="C38"/>
    </row>
    <row r="39" spans="2:3" ht="15">
      <c r="B39" s="243"/>
      <c r="C39"/>
    </row>
    <row r="40" spans="2:3" ht="15">
      <c r="B40" s="243"/>
      <c r="C40"/>
    </row>
    <row r="41" spans="2:3" ht="15">
      <c r="B41" s="243"/>
      <c r="C41"/>
    </row>
    <row r="42" spans="2:3" ht="15">
      <c r="B42" s="243"/>
      <c r="C42"/>
    </row>
    <row r="43" spans="2:3" ht="15">
      <c r="B43" s="243"/>
      <c r="C43"/>
    </row>
    <row r="44" spans="2:3" ht="15">
      <c r="B44" s="243"/>
      <c r="C44"/>
    </row>
    <row r="45" spans="2:3" ht="15">
      <c r="B45" s="243"/>
      <c r="C45"/>
    </row>
    <row r="46" spans="2:3" ht="15">
      <c r="B46" s="243"/>
      <c r="C46"/>
    </row>
    <row r="47" spans="2:3" ht="15">
      <c r="B47" s="243"/>
      <c r="C47"/>
    </row>
    <row r="48" spans="2:3" ht="15">
      <c r="B48" s="243"/>
      <c r="C48"/>
    </row>
    <row r="49" spans="2:3" ht="15">
      <c r="B49" s="243"/>
      <c r="C49"/>
    </row>
    <row r="50" spans="2:3" ht="15">
      <c r="B50" s="243"/>
      <c r="C50"/>
    </row>
    <row r="51" spans="2:3" ht="15">
      <c r="B51" s="243"/>
      <c r="C51"/>
    </row>
    <row r="52" spans="2:3" ht="15">
      <c r="B52" s="243"/>
      <c r="C52"/>
    </row>
    <row r="53" spans="2:3" ht="15">
      <c r="B53" s="243"/>
      <c r="C53"/>
    </row>
    <row r="54" spans="2:3" ht="15">
      <c r="B54" s="243"/>
      <c r="C54"/>
    </row>
    <row r="55" spans="2:3" ht="15">
      <c r="B55" s="243"/>
      <c r="C55"/>
    </row>
    <row r="56" spans="2:3" ht="15">
      <c r="B56" s="243"/>
      <c r="C56"/>
    </row>
    <row r="57" spans="2:3" ht="15">
      <c r="B57" s="243"/>
      <c r="C57"/>
    </row>
    <row r="58" spans="2:3" ht="15">
      <c r="B58" s="243"/>
      <c r="C58"/>
    </row>
    <row r="59" spans="2:3" ht="15">
      <c r="B59" s="243"/>
      <c r="C59"/>
    </row>
    <row r="60" spans="2:3" ht="15">
      <c r="B60" s="243"/>
      <c r="C60"/>
    </row>
    <row r="61" spans="2:3" ht="15">
      <c r="B61" s="243"/>
      <c r="C61"/>
    </row>
    <row r="62" spans="2:3" ht="15">
      <c r="B62" s="243"/>
      <c r="C62"/>
    </row>
    <row r="63" spans="2:3" ht="15">
      <c r="B63" s="243"/>
      <c r="C63"/>
    </row>
    <row r="64" spans="2:3" ht="15">
      <c r="B64" s="243"/>
      <c r="C64"/>
    </row>
    <row r="65" spans="2:3" ht="15">
      <c r="B65" s="243"/>
      <c r="C65"/>
    </row>
    <row r="66" spans="2:3" ht="15">
      <c r="B66" s="243"/>
      <c r="C66"/>
    </row>
    <row r="67" spans="2:3" ht="15">
      <c r="B67" s="243"/>
      <c r="C67"/>
    </row>
    <row r="68" spans="2:3" ht="15">
      <c r="B68" s="243"/>
      <c r="C68"/>
    </row>
    <row r="69" spans="2:3" ht="15">
      <c r="B69" s="243"/>
      <c r="C69"/>
    </row>
    <row r="70" spans="2:3" ht="15">
      <c r="B70" s="243"/>
      <c r="C70"/>
    </row>
    <row r="71" spans="2:3" ht="15">
      <c r="B71" s="243"/>
      <c r="C71"/>
    </row>
    <row r="72" spans="2:3" ht="15">
      <c r="B72" s="243"/>
      <c r="C72"/>
    </row>
    <row r="73" spans="2:3" ht="15">
      <c r="B73" s="243"/>
      <c r="C73"/>
    </row>
    <row r="74" spans="2:3" ht="15">
      <c r="B74" s="243"/>
      <c r="C74"/>
    </row>
    <row r="75" spans="2:3" ht="15">
      <c r="B75" s="243"/>
      <c r="C75"/>
    </row>
    <row r="76" spans="2:3" ht="15">
      <c r="B76" s="243"/>
      <c r="C76"/>
    </row>
    <row r="77" spans="2:3" ht="15">
      <c r="B77" s="243"/>
      <c r="C77"/>
    </row>
    <row r="78" spans="2:3" ht="15">
      <c r="B78" s="243"/>
      <c r="C78"/>
    </row>
    <row r="79" spans="2:3" ht="15">
      <c r="B79" s="243"/>
      <c r="C79"/>
    </row>
    <row r="80" spans="2:3" ht="15">
      <c r="B80" s="243"/>
      <c r="C80"/>
    </row>
    <row r="81" spans="2:3" ht="15">
      <c r="B81" s="243"/>
      <c r="C81"/>
    </row>
    <row r="82" spans="2:3" ht="15">
      <c r="B82" s="243"/>
      <c r="C82"/>
    </row>
    <row r="83" ht="15">
      <c r="B83" s="243"/>
    </row>
    <row r="84" ht="15">
      <c r="B84" s="243"/>
    </row>
    <row r="85" ht="15">
      <c r="B85" s="243"/>
    </row>
    <row r="86" ht="15">
      <c r="B86" s="243"/>
    </row>
    <row r="87" ht="15">
      <c r="B87" s="243"/>
    </row>
    <row r="88" ht="15">
      <c r="B88" s="243"/>
    </row>
    <row r="89" ht="15">
      <c r="B89" s="243"/>
    </row>
    <row r="90" ht="15">
      <c r="B90" s="243"/>
    </row>
    <row r="91" ht="15">
      <c r="B91" s="243"/>
    </row>
    <row r="92" ht="15">
      <c r="B92" s="243"/>
    </row>
    <row r="93" ht="15">
      <c r="B93" s="243"/>
    </row>
    <row r="94" ht="15">
      <c r="B94" s="243"/>
    </row>
    <row r="95" ht="15">
      <c r="B95" s="243"/>
    </row>
    <row r="96" ht="15">
      <c r="B96" s="243"/>
    </row>
    <row r="97" ht="15">
      <c r="B97" s="243"/>
    </row>
    <row r="98" ht="15">
      <c r="B98" s="243"/>
    </row>
    <row r="99" ht="15">
      <c r="B99" s="243"/>
    </row>
    <row r="100" ht="15">
      <c r="B100" s="243"/>
    </row>
    <row r="101" ht="15">
      <c r="B101" s="243"/>
    </row>
    <row r="102" ht="15">
      <c r="B102" s="243"/>
    </row>
    <row r="103" ht="15">
      <c r="B103" s="243"/>
    </row>
    <row r="104" ht="15">
      <c r="B104" s="243"/>
    </row>
    <row r="105" ht="15">
      <c r="B105" s="243"/>
    </row>
    <row r="106" ht="15">
      <c r="B106" s="243"/>
    </row>
    <row r="107" ht="15">
      <c r="B107" s="243"/>
    </row>
    <row r="108" ht="15">
      <c r="B108" s="243"/>
    </row>
    <row r="109" ht="15">
      <c r="B109" s="243"/>
    </row>
    <row r="110" ht="15">
      <c r="B110" s="243"/>
    </row>
    <row r="111" ht="15">
      <c r="B111" s="243"/>
    </row>
    <row r="112" ht="15">
      <c r="B112" s="243"/>
    </row>
    <row r="113" ht="15">
      <c r="B113" s="243"/>
    </row>
    <row r="114" ht="15">
      <c r="B114" s="243"/>
    </row>
    <row r="115" ht="15">
      <c r="B115" s="243"/>
    </row>
    <row r="116" ht="15">
      <c r="B116" s="243"/>
    </row>
    <row r="117" ht="15">
      <c r="B117" s="243"/>
    </row>
    <row r="118" ht="15">
      <c r="B118" s="243"/>
    </row>
    <row r="119" ht="15">
      <c r="B119" s="243"/>
    </row>
    <row r="120" ht="15">
      <c r="B120" s="243"/>
    </row>
    <row r="121" ht="15">
      <c r="B121" s="243"/>
    </row>
    <row r="122" ht="15">
      <c r="B122" s="243"/>
    </row>
    <row r="123" ht="15">
      <c r="B123" s="243"/>
    </row>
    <row r="124" ht="15">
      <c r="B124" s="243"/>
    </row>
    <row r="125" ht="15">
      <c r="B125" s="243"/>
    </row>
    <row r="126" ht="15">
      <c r="B126" s="243"/>
    </row>
    <row r="127" ht="15">
      <c r="B127" s="243"/>
    </row>
    <row r="128" ht="15">
      <c r="B128" s="243"/>
    </row>
    <row r="129" ht="15">
      <c r="B129" s="243"/>
    </row>
    <row r="130" ht="15">
      <c r="B130" s="243"/>
    </row>
    <row r="131" ht="15">
      <c r="B131" s="243"/>
    </row>
    <row r="132" ht="15">
      <c r="B132" s="243"/>
    </row>
    <row r="133" ht="15">
      <c r="B133" s="243"/>
    </row>
    <row r="134" ht="15">
      <c r="B134" s="243"/>
    </row>
    <row r="135" ht="15">
      <c r="B135" s="243"/>
    </row>
    <row r="136" ht="15">
      <c r="B136" s="243"/>
    </row>
    <row r="137" ht="15">
      <c r="B137" s="243"/>
    </row>
    <row r="138" ht="15">
      <c r="B138" s="243"/>
    </row>
    <row r="139" ht="15">
      <c r="B139" s="243"/>
    </row>
    <row r="140" ht="15">
      <c r="B140" s="243"/>
    </row>
    <row r="141" ht="15">
      <c r="B141" s="243"/>
    </row>
    <row r="142" ht="15">
      <c r="B142" s="24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T52"/>
  <sheetViews>
    <sheetView showZeros="0" workbookViewId="0" topLeftCell="A1">
      <pane xSplit="1" ySplit="5" topLeftCell="C6" activePane="bottomRight" state="frozen"/>
      <selection pane="bottomRight" activeCell="D17" sqref="D17"/>
    </sheetView>
  </sheetViews>
  <sheetFormatPr defaultColWidth="9.00390625" defaultRowHeight="14.25"/>
  <cols>
    <col min="1" max="1" width="24.625" style="243" customWidth="1"/>
    <col min="2" max="3" width="10.125" style="243" customWidth="1"/>
    <col min="4" max="4" width="10.625" style="243" customWidth="1"/>
    <col min="5" max="5" width="9.625" style="243" customWidth="1"/>
    <col min="6" max="6" width="6.375" style="243" customWidth="1"/>
    <col min="7" max="7" width="25.125" style="243" customWidth="1"/>
    <col min="8" max="8" width="11.125" style="243" customWidth="1"/>
    <col min="9" max="9" width="11.875" style="244" customWidth="1"/>
    <col min="10" max="10" width="9.75390625" style="243" customWidth="1"/>
    <col min="11" max="11" width="6.25390625" style="243" customWidth="1"/>
    <col min="12" max="13" width="9.00390625" style="243" customWidth="1"/>
    <col min="14" max="14" width="12.25390625" style="243" customWidth="1"/>
    <col min="15" max="16384" width="9.00390625" style="243" customWidth="1"/>
  </cols>
  <sheetData>
    <row r="1" ht="15">
      <c r="A1" s="245" t="s">
        <v>0</v>
      </c>
    </row>
    <row r="2" spans="1:20" ht="21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291"/>
      <c r="M2" s="291"/>
      <c r="N2" s="291"/>
      <c r="O2" s="291"/>
      <c r="P2" s="291"/>
      <c r="Q2" s="291"/>
      <c r="R2" s="291"/>
      <c r="S2" s="291"/>
      <c r="T2" s="291"/>
    </row>
    <row r="3" spans="1:20" ht="6.75" customHeight="1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91"/>
      <c r="M3" s="291"/>
      <c r="N3" s="291"/>
      <c r="O3" s="291"/>
      <c r="P3" s="291"/>
      <c r="Q3" s="291"/>
      <c r="R3" s="291"/>
      <c r="S3" s="291"/>
      <c r="T3" s="291"/>
    </row>
    <row r="4" spans="1:11" ht="13.5" customHeight="1">
      <c r="A4" s="243" t="s">
        <v>2</v>
      </c>
      <c r="B4" s="244"/>
      <c r="J4" s="61" t="s">
        <v>3</v>
      </c>
      <c r="K4" s="61"/>
    </row>
    <row r="5" spans="1:11" ht="30" customHeight="1">
      <c r="A5" s="247" t="s">
        <v>4</v>
      </c>
      <c r="B5" s="8" t="s">
        <v>5</v>
      </c>
      <c r="C5" s="8" t="s">
        <v>6</v>
      </c>
      <c r="D5" s="8" t="s">
        <v>7</v>
      </c>
      <c r="E5" s="248" t="s">
        <v>8</v>
      </c>
      <c r="F5" s="249" t="s">
        <v>9</v>
      </c>
      <c r="G5" s="49" t="s">
        <v>10</v>
      </c>
      <c r="H5" s="8" t="s">
        <v>5</v>
      </c>
      <c r="I5" s="8" t="s">
        <v>7</v>
      </c>
      <c r="J5" s="7" t="s">
        <v>11</v>
      </c>
      <c r="K5" s="249" t="s">
        <v>9</v>
      </c>
    </row>
    <row r="6" spans="1:11" ht="15.75" customHeight="1">
      <c r="A6" s="11" t="s">
        <v>12</v>
      </c>
      <c r="B6" s="250">
        <f>B7+B10</f>
        <v>364.7</v>
      </c>
      <c r="C6" s="250">
        <f>C7+C10</f>
        <v>814.1</v>
      </c>
      <c r="D6" s="250">
        <f>D7+D10</f>
        <v>850</v>
      </c>
      <c r="E6" s="251">
        <f aca="true" t="shared" si="0" ref="E6:E11">(D6-C6)/C6*100</f>
        <v>4.4097776685910794</v>
      </c>
      <c r="F6" s="252"/>
      <c r="G6" s="253" t="s">
        <v>13</v>
      </c>
      <c r="H6" s="254">
        <f>SUM(H7:H26)</f>
        <v>4943.799999999999</v>
      </c>
      <c r="I6" s="254">
        <f>SUM(I7:I27)</f>
        <v>4586.740000000001</v>
      </c>
      <c r="J6" s="292">
        <f>(I6-H6)/H6*100</f>
        <v>-7.222379546098115</v>
      </c>
      <c r="K6" s="293"/>
    </row>
    <row r="7" spans="1:11" ht="15.75" customHeight="1">
      <c r="A7" s="255" t="s">
        <v>14</v>
      </c>
      <c r="B7" s="250">
        <f>SUM(B8:B9)</f>
        <v>320</v>
      </c>
      <c r="C7" s="250">
        <f>SUM(C8:C9)</f>
        <v>290.5</v>
      </c>
      <c r="D7" s="250">
        <f>SUM(D8:D9)</f>
        <v>320</v>
      </c>
      <c r="E7" s="251">
        <f t="shared" si="0"/>
        <v>10.154905335628227</v>
      </c>
      <c r="F7" s="256"/>
      <c r="G7" s="257" t="s">
        <v>15</v>
      </c>
      <c r="H7" s="254">
        <v>557.5</v>
      </c>
      <c r="I7" s="254">
        <f>'人员经费表2'!I7+'公用及项目表3'!D7</f>
        <v>621</v>
      </c>
      <c r="J7" s="292">
        <f aca="true" t="shared" si="1" ref="J7:J33">(I7-H7)/H7*100</f>
        <v>11.390134529147982</v>
      </c>
      <c r="K7" s="294"/>
    </row>
    <row r="8" spans="1:11" ht="15.75" customHeight="1">
      <c r="A8" s="258" t="s">
        <v>16</v>
      </c>
      <c r="B8" s="250">
        <v>200</v>
      </c>
      <c r="C8" s="250">
        <v>212.1</v>
      </c>
      <c r="D8" s="250">
        <v>200</v>
      </c>
      <c r="E8" s="251">
        <f t="shared" si="0"/>
        <v>-5.704856199905702</v>
      </c>
      <c r="F8" s="256"/>
      <c r="G8" s="257" t="s">
        <v>17</v>
      </c>
      <c r="H8" s="254"/>
      <c r="I8" s="254"/>
      <c r="J8" s="292"/>
      <c r="K8" s="294"/>
    </row>
    <row r="9" spans="1:14" ht="15.75" customHeight="1">
      <c r="A9" s="258" t="s">
        <v>18</v>
      </c>
      <c r="B9" s="259">
        <v>120</v>
      </c>
      <c r="C9" s="259">
        <v>78.4</v>
      </c>
      <c r="D9" s="259">
        <v>120</v>
      </c>
      <c r="E9" s="251">
        <f t="shared" si="0"/>
        <v>53.06122448979591</v>
      </c>
      <c r="F9" s="256"/>
      <c r="G9" s="257" t="s">
        <v>19</v>
      </c>
      <c r="H9" s="254"/>
      <c r="I9" s="254"/>
      <c r="J9" s="292"/>
      <c r="K9" s="294"/>
      <c r="M9" s="287"/>
      <c r="N9" s="288"/>
    </row>
    <row r="10" spans="1:14" ht="15.75" customHeight="1">
      <c r="A10" s="255" t="s">
        <v>20</v>
      </c>
      <c r="B10" s="250">
        <f>B11+B17+B22+B21</f>
        <v>44.7</v>
      </c>
      <c r="C10" s="250">
        <f>C11+C17+C21+C22+C21+C23</f>
        <v>523.6</v>
      </c>
      <c r="D10" s="250">
        <f>D11+D17+D21+D22+D21+D23</f>
        <v>530</v>
      </c>
      <c r="E10" s="251">
        <f t="shared" si="0"/>
        <v>1.2223071046600416</v>
      </c>
      <c r="F10" s="256"/>
      <c r="G10" s="257" t="s">
        <v>21</v>
      </c>
      <c r="H10" s="254">
        <v>2074.2</v>
      </c>
      <c r="I10" s="254">
        <f>'人员经费表2'!I15</f>
        <v>2470.9</v>
      </c>
      <c r="J10" s="292">
        <f t="shared" si="1"/>
        <v>19.12544595506703</v>
      </c>
      <c r="K10" s="294"/>
      <c r="M10" s="287"/>
      <c r="N10" s="287"/>
    </row>
    <row r="11" spans="1:14" ht="15.75" customHeight="1">
      <c r="A11" s="260" t="s">
        <v>22</v>
      </c>
      <c r="B11" s="250">
        <f>B12+B13+B14+B15+B16</f>
        <v>13.9</v>
      </c>
      <c r="C11" s="250">
        <f>SUM(C12:C16)</f>
        <v>314</v>
      </c>
      <c r="D11" s="250">
        <f>SUM(D12:D16)</f>
        <v>320</v>
      </c>
      <c r="E11" s="251">
        <f t="shared" si="0"/>
        <v>1.910828025477707</v>
      </c>
      <c r="F11" s="256"/>
      <c r="G11" s="257" t="s">
        <v>23</v>
      </c>
      <c r="H11" s="261"/>
      <c r="I11" s="261"/>
      <c r="J11" s="292"/>
      <c r="K11" s="294"/>
      <c r="M11" s="287"/>
      <c r="N11" s="287"/>
    </row>
    <row r="12" spans="1:14" ht="15.75" customHeight="1">
      <c r="A12" s="262" t="s">
        <v>24</v>
      </c>
      <c r="B12" s="250"/>
      <c r="C12" s="250"/>
      <c r="D12" s="250"/>
      <c r="E12" s="251"/>
      <c r="F12" s="256"/>
      <c r="G12" s="257" t="s">
        <v>25</v>
      </c>
      <c r="H12" s="254">
        <v>4.4</v>
      </c>
      <c r="I12" s="254">
        <f>'人员经费表2'!I21</f>
        <v>9</v>
      </c>
      <c r="J12" s="292">
        <f t="shared" si="1"/>
        <v>104.54545454545452</v>
      </c>
      <c r="K12" s="294"/>
      <c r="M12" s="287"/>
      <c r="N12" s="287"/>
    </row>
    <row r="13" spans="1:14" ht="15.75" customHeight="1">
      <c r="A13" s="263" t="s">
        <v>26</v>
      </c>
      <c r="B13" s="250">
        <v>13.9</v>
      </c>
      <c r="C13" s="250">
        <v>314</v>
      </c>
      <c r="D13" s="250">
        <v>320</v>
      </c>
      <c r="E13" s="251">
        <f>(D13-C13)/C13*100</f>
        <v>1.910828025477707</v>
      </c>
      <c r="F13" s="256"/>
      <c r="G13" s="257" t="s">
        <v>27</v>
      </c>
      <c r="H13" s="254">
        <v>1387.3</v>
      </c>
      <c r="I13" s="254">
        <f>'人员经费表2'!I26+'公用及项目表3'!D20</f>
        <v>468.00000000000006</v>
      </c>
      <c r="J13" s="292">
        <f t="shared" si="1"/>
        <v>-66.26540762632452</v>
      </c>
      <c r="K13" s="294"/>
      <c r="M13" s="287"/>
      <c r="N13" s="287"/>
    </row>
    <row r="14" spans="1:14" ht="15.75" customHeight="1">
      <c r="A14" s="15" t="s">
        <v>28</v>
      </c>
      <c r="B14" s="250"/>
      <c r="C14" s="250"/>
      <c r="D14" s="250"/>
      <c r="E14" s="251"/>
      <c r="F14" s="256"/>
      <c r="G14" s="264" t="s">
        <v>29</v>
      </c>
      <c r="H14" s="254">
        <v>238.9</v>
      </c>
      <c r="I14" s="254">
        <f>'人员经费表2'!I37+'公用及项目表3'!D23</f>
        <v>225.6</v>
      </c>
      <c r="J14" s="292">
        <f t="shared" si="1"/>
        <v>-5.567182921724576</v>
      </c>
      <c r="K14" s="294"/>
      <c r="M14" s="287"/>
      <c r="N14" s="287"/>
    </row>
    <row r="15" spans="1:14" ht="15.75" customHeight="1">
      <c r="A15" s="263" t="s">
        <v>30</v>
      </c>
      <c r="B15" s="265"/>
      <c r="C15" s="265"/>
      <c r="D15" s="265"/>
      <c r="E15" s="251"/>
      <c r="F15" s="256"/>
      <c r="G15" s="257" t="s">
        <v>31</v>
      </c>
      <c r="H15" s="254">
        <v>30</v>
      </c>
      <c r="I15" s="254"/>
      <c r="J15" s="292">
        <f t="shared" si="1"/>
        <v>-100</v>
      </c>
      <c r="K15" s="294"/>
      <c r="M15" s="287"/>
      <c r="N15" s="287"/>
    </row>
    <row r="16" spans="1:14" ht="15.75" customHeight="1">
      <c r="A16" s="15" t="s">
        <v>32</v>
      </c>
      <c r="B16" s="265"/>
      <c r="C16" s="265">
        <v>0</v>
      </c>
      <c r="D16" s="265"/>
      <c r="E16" s="251"/>
      <c r="F16" s="256"/>
      <c r="G16" s="257" t="s">
        <v>33</v>
      </c>
      <c r="H16" s="254">
        <v>44.1</v>
      </c>
      <c r="I16" s="254">
        <f>'人员经费表2'!I44+'公用及项目表3'!D33</f>
        <v>48.440000000000005</v>
      </c>
      <c r="J16" s="292">
        <f t="shared" si="1"/>
        <v>9.841269841269849</v>
      </c>
      <c r="K16" s="294"/>
      <c r="M16" s="287"/>
      <c r="N16" s="287"/>
    </row>
    <row r="17" spans="1:14" ht="15.75" customHeight="1">
      <c r="A17" s="15" t="s">
        <v>34</v>
      </c>
      <c r="B17" s="265">
        <f>SUM(B18:B20)</f>
        <v>0</v>
      </c>
      <c r="C17" s="265">
        <f>SUM(C18:C20)</f>
        <v>0</v>
      </c>
      <c r="D17" s="265">
        <f>SUM(D18:D20)</f>
        <v>0</v>
      </c>
      <c r="E17" s="251"/>
      <c r="F17" s="256"/>
      <c r="G17" s="257" t="s">
        <v>35</v>
      </c>
      <c r="H17" s="254">
        <v>292.5</v>
      </c>
      <c r="I17" s="254">
        <f>'人员经费表2'!I50+'公用及项目表3'!D37</f>
        <v>314.9</v>
      </c>
      <c r="J17" s="292">
        <f t="shared" si="1"/>
        <v>7.65811965811965</v>
      </c>
      <c r="K17" s="294"/>
      <c r="M17" s="287"/>
      <c r="N17" s="287"/>
    </row>
    <row r="18" spans="1:14" ht="15.75" customHeight="1">
      <c r="A18" s="15" t="s">
        <v>36</v>
      </c>
      <c r="B18" s="265"/>
      <c r="C18" s="265"/>
      <c r="D18" s="265"/>
      <c r="E18" s="251"/>
      <c r="F18" s="256"/>
      <c r="G18" s="266" t="s">
        <v>37</v>
      </c>
      <c r="H18" s="254"/>
      <c r="I18" s="254"/>
      <c r="J18" s="292"/>
      <c r="K18" s="294"/>
      <c r="M18" s="287"/>
      <c r="N18" s="287"/>
    </row>
    <row r="19" spans="1:14" ht="15.75" customHeight="1">
      <c r="A19" s="15" t="s">
        <v>38</v>
      </c>
      <c r="B19" s="265"/>
      <c r="C19" s="265"/>
      <c r="D19" s="265"/>
      <c r="E19" s="251"/>
      <c r="F19" s="256"/>
      <c r="G19" s="267" t="s">
        <v>39</v>
      </c>
      <c r="H19" s="254">
        <v>9.1</v>
      </c>
      <c r="I19" s="254">
        <f>'人员经费表2'!I60</f>
        <v>9.1</v>
      </c>
      <c r="J19" s="292"/>
      <c r="K19" s="294"/>
      <c r="M19" s="287"/>
      <c r="N19" s="287"/>
    </row>
    <row r="20" spans="1:14" ht="15.75" customHeight="1">
      <c r="A20" s="15" t="s">
        <v>40</v>
      </c>
      <c r="B20" s="265"/>
      <c r="C20" s="265"/>
      <c r="D20" s="265"/>
      <c r="E20" s="251"/>
      <c r="F20" s="256"/>
      <c r="G20" s="47" t="s">
        <v>41</v>
      </c>
      <c r="H20" s="254"/>
      <c r="I20" s="254"/>
      <c r="J20" s="292"/>
      <c r="K20" s="294"/>
      <c r="M20" s="287"/>
      <c r="N20" s="287"/>
    </row>
    <row r="21" spans="1:14" ht="15.75" customHeight="1">
      <c r="A21" s="15" t="s">
        <v>42</v>
      </c>
      <c r="B21" s="265"/>
      <c r="C21" s="265"/>
      <c r="D21" s="265"/>
      <c r="E21" s="251"/>
      <c r="F21" s="256"/>
      <c r="G21" s="47" t="s">
        <v>43</v>
      </c>
      <c r="H21" s="254"/>
      <c r="I21" s="254"/>
      <c r="J21" s="292"/>
      <c r="K21" s="294"/>
      <c r="M21" s="287"/>
      <c r="N21" s="287"/>
    </row>
    <row r="22" spans="1:14" ht="15.75" customHeight="1">
      <c r="A22" s="15" t="s">
        <v>44</v>
      </c>
      <c r="B22" s="265">
        <v>30.8</v>
      </c>
      <c r="C22" s="265">
        <v>130.6</v>
      </c>
      <c r="D22" s="265">
        <v>130</v>
      </c>
      <c r="E22" s="251">
        <f>(D22-C22)/C22*100</f>
        <v>-0.4594180704440998</v>
      </c>
      <c r="F22" s="256"/>
      <c r="G22" s="267" t="s">
        <v>45</v>
      </c>
      <c r="H22" s="254"/>
      <c r="I22" s="254"/>
      <c r="J22" s="292"/>
      <c r="K22" s="294"/>
      <c r="M22" s="287"/>
      <c r="N22" s="287"/>
    </row>
    <row r="23" spans="1:14" ht="15.75" customHeight="1">
      <c r="A23" s="15" t="s">
        <v>46</v>
      </c>
      <c r="B23" s="265">
        <v>292.4</v>
      </c>
      <c r="C23" s="265">
        <v>79</v>
      </c>
      <c r="D23" s="265">
        <v>80</v>
      </c>
      <c r="E23" s="251">
        <f>(D23-C23)/C23*100</f>
        <v>1.2658227848101267</v>
      </c>
      <c r="F23" s="256"/>
      <c r="G23" s="268" t="s">
        <v>47</v>
      </c>
      <c r="H23" s="254">
        <v>216.4</v>
      </c>
      <c r="I23" s="254">
        <f>'人员经费表2'!I62</f>
        <v>283.8</v>
      </c>
      <c r="J23" s="292">
        <f t="shared" si="1"/>
        <v>31.146025878003698</v>
      </c>
      <c r="K23" s="294"/>
      <c r="M23" s="287"/>
      <c r="N23" s="287"/>
    </row>
    <row r="24" spans="1:14" ht="18.75" customHeight="1">
      <c r="A24" s="269" t="s">
        <v>48</v>
      </c>
      <c r="B24" s="270">
        <f>SUM(B25:B28)</f>
        <v>4951</v>
      </c>
      <c r="C24" s="270">
        <f>SUM(C25:C28)</f>
        <v>17574.399999999998</v>
      </c>
      <c r="D24" s="270">
        <f>SUM(D25:D28)</f>
        <v>4467.7</v>
      </c>
      <c r="E24" s="251">
        <f>(D24-C24)/C24*100</f>
        <v>-74.57836398397669</v>
      </c>
      <c r="F24" s="256"/>
      <c r="G24" s="47" t="s">
        <v>49</v>
      </c>
      <c r="H24" s="254"/>
      <c r="I24" s="254"/>
      <c r="J24" s="292"/>
      <c r="K24" s="294"/>
      <c r="M24" s="287"/>
      <c r="N24" s="287"/>
    </row>
    <row r="25" spans="1:14" ht="15.75" customHeight="1">
      <c r="A25" s="271" t="s">
        <v>50</v>
      </c>
      <c r="B25" s="265"/>
      <c r="C25" s="265"/>
      <c r="D25" s="265"/>
      <c r="E25" s="251"/>
      <c r="F25" s="256"/>
      <c r="G25" s="272" t="s">
        <v>51</v>
      </c>
      <c r="H25" s="254"/>
      <c r="I25" s="254"/>
      <c r="J25" s="292"/>
      <c r="K25" s="294"/>
      <c r="M25" s="287"/>
      <c r="N25" s="287"/>
    </row>
    <row r="26" spans="1:14" ht="15.75" customHeight="1">
      <c r="A26" s="271" t="s">
        <v>52</v>
      </c>
      <c r="B26" s="265">
        <v>4929.9</v>
      </c>
      <c r="C26" s="265">
        <v>6067.7</v>
      </c>
      <c r="D26" s="265">
        <v>4450.7</v>
      </c>
      <c r="E26" s="251">
        <f>(D26-C26)/C26*100</f>
        <v>-26.64930698617269</v>
      </c>
      <c r="F26" s="256"/>
      <c r="G26" s="39" t="s">
        <v>53</v>
      </c>
      <c r="H26" s="254">
        <v>89.4</v>
      </c>
      <c r="I26" s="254">
        <f>'公用及项目表3'!D44</f>
        <v>136</v>
      </c>
      <c r="J26" s="292">
        <f t="shared" si="1"/>
        <v>52.12527964205815</v>
      </c>
      <c r="K26" s="294"/>
      <c r="M26" s="288"/>
      <c r="N26" s="288"/>
    </row>
    <row r="27" spans="1:14" ht="15.75" customHeight="1">
      <c r="A27" s="271" t="s">
        <v>54</v>
      </c>
      <c r="B27" s="265"/>
      <c r="C27" s="265">
        <v>7538.1</v>
      </c>
      <c r="D27" s="265"/>
      <c r="E27" s="251"/>
      <c r="F27" s="256"/>
      <c r="H27" s="254"/>
      <c r="I27" s="254"/>
      <c r="J27" s="292"/>
      <c r="K27" s="294"/>
      <c r="M27" s="288"/>
      <c r="N27" s="288"/>
    </row>
    <row r="28" spans="1:11" ht="15.75" customHeight="1">
      <c r="A28" s="271" t="s">
        <v>55</v>
      </c>
      <c r="B28" s="265">
        <v>21.1</v>
      </c>
      <c r="C28" s="265">
        <v>3968.6</v>
      </c>
      <c r="D28" s="265">
        <v>17</v>
      </c>
      <c r="E28" s="251">
        <f>(D28-C28)/C28*100</f>
        <v>-99.5716373532228</v>
      </c>
      <c r="F28" s="256"/>
      <c r="G28" s="273"/>
      <c r="H28" s="274"/>
      <c r="I28" s="295"/>
      <c r="J28" s="292"/>
      <c r="K28" s="294"/>
    </row>
    <row r="29" spans="1:11" ht="15.75" customHeight="1">
      <c r="A29" s="275" t="s">
        <v>56</v>
      </c>
      <c r="B29" s="265"/>
      <c r="C29" s="265"/>
      <c r="D29" s="265"/>
      <c r="E29" s="251"/>
      <c r="F29" s="256"/>
      <c r="G29" s="276"/>
      <c r="H29" s="277"/>
      <c r="I29" s="254"/>
      <c r="J29" s="292"/>
      <c r="K29" s="294"/>
    </row>
    <row r="30" spans="1:11" ht="15.75" customHeight="1">
      <c r="A30" s="262" t="s">
        <v>57</v>
      </c>
      <c r="B30" s="265"/>
      <c r="C30" s="265"/>
      <c r="D30" s="265"/>
      <c r="E30" s="251"/>
      <c r="F30" s="256"/>
      <c r="G30" s="278" t="s">
        <v>58</v>
      </c>
      <c r="H30" s="277">
        <v>21.1</v>
      </c>
      <c r="I30" s="254">
        <v>11</v>
      </c>
      <c r="J30" s="292">
        <f t="shared" si="1"/>
        <v>-47.867298578199055</v>
      </c>
      <c r="K30" s="294"/>
    </row>
    <row r="31" spans="1:11" ht="15.75" customHeight="1">
      <c r="A31" s="279"/>
      <c r="B31" s="280"/>
      <c r="C31" s="281"/>
      <c r="D31" s="280"/>
      <c r="E31" s="251"/>
      <c r="F31" s="256"/>
      <c r="G31" s="276" t="s">
        <v>59</v>
      </c>
      <c r="H31" s="277">
        <f>SUM(H7:H30)</f>
        <v>4964.9</v>
      </c>
      <c r="I31" s="277">
        <f>SUM(I7:I30)</f>
        <v>4597.740000000001</v>
      </c>
      <c r="J31" s="292">
        <f t="shared" si="1"/>
        <v>-7.39511369816107</v>
      </c>
      <c r="K31" s="294"/>
    </row>
    <row r="32" spans="1:11" ht="15.75" customHeight="1">
      <c r="A32" s="258"/>
      <c r="B32" s="270"/>
      <c r="C32" s="282"/>
      <c r="D32" s="270"/>
      <c r="E32" s="251"/>
      <c r="F32" s="256"/>
      <c r="G32" s="273" t="s">
        <v>60</v>
      </c>
      <c r="H32" s="277">
        <v>1272.8</v>
      </c>
      <c r="I32" s="254">
        <f>D7+D11+D17+D21+D23</f>
        <v>720</v>
      </c>
      <c r="J32" s="292">
        <f t="shared" si="1"/>
        <v>-43.43180389692017</v>
      </c>
      <c r="K32" s="294"/>
    </row>
    <row r="33" spans="1:11" ht="15.75" customHeight="1">
      <c r="A33" s="283" t="s">
        <v>61</v>
      </c>
      <c r="B33" s="270">
        <f>B6+B24</f>
        <v>5315.7</v>
      </c>
      <c r="C33" s="284">
        <f>C6+C24</f>
        <v>18388.499999999996</v>
      </c>
      <c r="D33" s="284">
        <f>D6+D24</f>
        <v>5317.7</v>
      </c>
      <c r="E33" s="251">
        <f>(D33-C33)/C33*100</f>
        <v>-71.08138238573021</v>
      </c>
      <c r="F33" s="285"/>
      <c r="G33" s="276" t="s">
        <v>62</v>
      </c>
      <c r="H33" s="277">
        <f>SUM(H31:H32)</f>
        <v>6237.7</v>
      </c>
      <c r="I33" s="277">
        <f>SUM(I31:I32)</f>
        <v>5317.740000000001</v>
      </c>
      <c r="J33" s="292">
        <f t="shared" si="1"/>
        <v>-14.748384821328361</v>
      </c>
      <c r="K33" s="296"/>
    </row>
    <row r="36" spans="6:7" ht="15">
      <c r="F36" s="286"/>
      <c r="G36" s="287"/>
    </row>
    <row r="37" spans="6:7" ht="15">
      <c r="F37" s="288"/>
      <c r="G37" s="287"/>
    </row>
    <row r="38" spans="6:7" ht="15">
      <c r="F38" s="288"/>
      <c r="G38" s="287"/>
    </row>
    <row r="39" spans="6:7" ht="15">
      <c r="F39" s="288"/>
      <c r="G39" s="287"/>
    </row>
    <row r="40" spans="6:7" ht="15">
      <c r="F40" s="288"/>
      <c r="G40" s="287"/>
    </row>
    <row r="41" spans="6:7" ht="15">
      <c r="F41" s="288"/>
      <c r="G41" s="287"/>
    </row>
    <row r="42" spans="6:7" ht="15">
      <c r="F42" s="288"/>
      <c r="G42" s="287"/>
    </row>
    <row r="43" spans="6:7" ht="15">
      <c r="F43" s="288"/>
      <c r="G43" s="287"/>
    </row>
    <row r="44" spans="6:7" ht="15">
      <c r="F44" s="288"/>
      <c r="G44" s="287"/>
    </row>
    <row r="45" spans="6:7" ht="15">
      <c r="F45" s="288"/>
      <c r="G45" s="287"/>
    </row>
    <row r="46" spans="6:7" ht="15">
      <c r="F46" s="288"/>
      <c r="G46" s="287"/>
    </row>
    <row r="47" spans="6:7" ht="15">
      <c r="F47" s="288"/>
      <c r="G47" s="287"/>
    </row>
    <row r="48" spans="6:7" ht="15">
      <c r="F48" s="286"/>
      <c r="G48" s="287"/>
    </row>
    <row r="49" spans="6:7" ht="15">
      <c r="F49" s="289"/>
      <c r="G49" s="287"/>
    </row>
    <row r="50" spans="6:7" ht="15">
      <c r="F50" s="288"/>
      <c r="G50" s="287"/>
    </row>
    <row r="51" spans="6:7" ht="15">
      <c r="F51" s="290"/>
      <c r="G51" s="287"/>
    </row>
    <row r="52" spans="6:7" ht="15">
      <c r="F52" s="288"/>
      <c r="G52" s="287"/>
    </row>
  </sheetData>
  <sheetProtection/>
  <mergeCells count="4">
    <mergeCell ref="A2:K2"/>
    <mergeCell ref="J4:K4"/>
    <mergeCell ref="F6:F33"/>
    <mergeCell ref="K6:K33"/>
  </mergeCells>
  <dataValidations count="1">
    <dataValidation type="whole" allowBlank="1" showInputMessage="1" showErrorMessage="1" error="请输入整数！" sqref="B24:D24">
      <formula1>-100000000</formula1>
      <formula2>100000000</formula2>
    </dataValidation>
  </dataValidations>
  <printOptions/>
  <pageMargins left="0.2" right="0" top="0.2" bottom="0" header="0.51" footer="0.51"/>
  <pageSetup horizontalDpi="600" verticalDpi="600" orientation="landscape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G224"/>
  <sheetViews>
    <sheetView showZeros="0" zoomScale="70" zoomScaleNormal="70" workbookViewId="0" topLeftCell="A1">
      <pane xSplit="4" ySplit="7" topLeftCell="E8" activePane="bottomRight" state="frozen"/>
      <selection pane="bottomRight" activeCell="J28" sqref="J28"/>
    </sheetView>
  </sheetViews>
  <sheetFormatPr defaultColWidth="9.00390625" defaultRowHeight="14.25"/>
  <cols>
    <col min="1" max="1" width="5.875" style="51" customWidth="1"/>
    <col min="2" max="2" width="4.875" style="52" customWidth="1"/>
    <col min="3" max="3" width="29.25390625" style="53" customWidth="1"/>
    <col min="4" max="4" width="7.75390625" style="75" customWidth="1"/>
    <col min="5" max="5" width="6.25390625" style="72" customWidth="1"/>
    <col min="6" max="7" width="5.75390625" style="72" customWidth="1"/>
    <col min="8" max="8" width="6.75390625" style="72" customWidth="1"/>
    <col min="9" max="9" width="11.375" style="75" customWidth="1"/>
    <col min="10" max="10" width="9.625" style="75" customWidth="1"/>
    <col min="11" max="11" width="9.125" style="76" customWidth="1"/>
    <col min="12" max="12" width="8.25390625" style="76" customWidth="1"/>
    <col min="13" max="13" width="6.625" style="76" customWidth="1"/>
    <col min="14" max="14" width="9.125" style="76" customWidth="1"/>
    <col min="15" max="15" width="6.75390625" style="75" customWidth="1"/>
    <col min="16" max="16" width="6.75390625" style="76" customWidth="1"/>
    <col min="17" max="17" width="5.75390625" style="76" customWidth="1"/>
    <col min="18" max="18" width="6.75390625" style="76" customWidth="1"/>
    <col min="19" max="19" width="6.00390625" style="76" customWidth="1"/>
    <col min="20" max="20" width="5.75390625" style="76" customWidth="1"/>
    <col min="21" max="22" width="6.75390625" style="76" customWidth="1"/>
    <col min="23" max="23" width="14.875" style="60" customWidth="1"/>
    <col min="24" max="16384" width="9.00390625" style="60" customWidth="1"/>
  </cols>
  <sheetData>
    <row r="1" ht="15">
      <c r="A1" s="77" t="s">
        <v>63</v>
      </c>
    </row>
    <row r="2" spans="1:23" ht="26.2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 ht="30.75" customHeight="1">
      <c r="A3" s="79" t="s">
        <v>2</v>
      </c>
      <c r="B3" s="79"/>
      <c r="C3" s="79"/>
      <c r="D3" s="80"/>
      <c r="E3" s="81"/>
      <c r="F3" s="81"/>
      <c r="G3" s="81"/>
      <c r="H3" s="81"/>
      <c r="I3" s="190"/>
      <c r="J3" s="190"/>
      <c r="K3" s="191"/>
      <c r="L3" s="191"/>
      <c r="M3" s="192"/>
      <c r="N3" s="192"/>
      <c r="O3" s="193"/>
      <c r="P3" s="192"/>
      <c r="Q3" s="192"/>
      <c r="R3" s="192"/>
      <c r="S3" s="192"/>
      <c r="T3" s="191"/>
      <c r="U3" s="191"/>
      <c r="V3" s="191"/>
      <c r="W3" s="206"/>
    </row>
    <row r="4" spans="1:23" ht="28.5" customHeight="1">
      <c r="A4" s="82" t="s">
        <v>65</v>
      </c>
      <c r="B4" s="83" t="s">
        <v>66</v>
      </c>
      <c r="C4" s="84"/>
      <c r="D4" s="82" t="s">
        <v>67</v>
      </c>
      <c r="E4" s="82"/>
      <c r="F4" s="82"/>
      <c r="G4" s="82"/>
      <c r="H4" s="82"/>
      <c r="I4" s="82" t="s">
        <v>68</v>
      </c>
      <c r="J4" s="82" t="s">
        <v>69</v>
      </c>
      <c r="K4" s="82"/>
      <c r="L4" s="82"/>
      <c r="M4" s="82"/>
      <c r="N4" s="82"/>
      <c r="O4" s="82" t="s">
        <v>70</v>
      </c>
      <c r="P4" s="82"/>
      <c r="Q4" s="82"/>
      <c r="R4" s="82"/>
      <c r="S4" s="82"/>
      <c r="T4" s="82"/>
      <c r="U4" s="82"/>
      <c r="V4" s="85" t="s">
        <v>71</v>
      </c>
      <c r="W4" s="82" t="s">
        <v>72</v>
      </c>
    </row>
    <row r="5" spans="1:23" ht="28.5" customHeight="1">
      <c r="A5" s="82"/>
      <c r="B5" s="83" t="s">
        <v>73</v>
      </c>
      <c r="C5" s="84"/>
      <c r="D5" s="82" t="s">
        <v>68</v>
      </c>
      <c r="E5" s="82" t="s">
        <v>74</v>
      </c>
      <c r="F5" s="82"/>
      <c r="G5" s="82"/>
      <c r="H5" s="82"/>
      <c r="I5" s="82"/>
      <c r="J5" s="82" t="s">
        <v>75</v>
      </c>
      <c r="K5" s="85" t="s">
        <v>76</v>
      </c>
      <c r="L5" s="85" t="s">
        <v>77</v>
      </c>
      <c r="M5" s="85" t="s">
        <v>78</v>
      </c>
      <c r="N5" s="85" t="s">
        <v>79</v>
      </c>
      <c r="O5" s="82" t="s">
        <v>75</v>
      </c>
      <c r="P5" s="85" t="s">
        <v>80</v>
      </c>
      <c r="Q5" s="85" t="s">
        <v>81</v>
      </c>
      <c r="R5" s="85" t="s">
        <v>82</v>
      </c>
      <c r="S5" s="85" t="s">
        <v>83</v>
      </c>
      <c r="T5" s="85" t="s">
        <v>84</v>
      </c>
      <c r="U5" s="207" t="s">
        <v>85</v>
      </c>
      <c r="V5" s="85"/>
      <c r="W5" s="82"/>
    </row>
    <row r="6" spans="1:23" ht="56.25" customHeight="1">
      <c r="A6" s="82"/>
      <c r="B6" s="82" t="s">
        <v>86</v>
      </c>
      <c r="C6" s="82" t="s">
        <v>87</v>
      </c>
      <c r="D6" s="82"/>
      <c r="E6" s="85" t="s">
        <v>88</v>
      </c>
      <c r="F6" s="86" t="s">
        <v>89</v>
      </c>
      <c r="G6" s="85" t="s">
        <v>90</v>
      </c>
      <c r="H6" s="85" t="s">
        <v>91</v>
      </c>
      <c r="I6" s="82"/>
      <c r="J6" s="82"/>
      <c r="K6" s="85"/>
      <c r="L6" s="85"/>
      <c r="M6" s="85"/>
      <c r="N6" s="85"/>
      <c r="O6" s="82"/>
      <c r="P6" s="85"/>
      <c r="Q6" s="85"/>
      <c r="R6" s="85"/>
      <c r="S6" s="85"/>
      <c r="T6" s="85"/>
      <c r="U6" s="207"/>
      <c r="V6" s="85"/>
      <c r="W6" s="82"/>
    </row>
    <row r="7" spans="1:25" s="1" customFormat="1" ht="25.5" customHeight="1">
      <c r="A7" s="87"/>
      <c r="B7" s="88" t="s">
        <v>92</v>
      </c>
      <c r="C7" s="89"/>
      <c r="D7" s="90">
        <f>E7+F7+G7+H7</f>
        <v>62</v>
      </c>
      <c r="E7" s="90">
        <f>E8+E9+E10</f>
        <v>52</v>
      </c>
      <c r="F7" s="90">
        <f>F8+F9+F10</f>
        <v>0</v>
      </c>
      <c r="G7" s="90">
        <f>G8+G9+G10</f>
        <v>0</v>
      </c>
      <c r="H7" s="90">
        <f>H8+H9+H10</f>
        <v>10</v>
      </c>
      <c r="I7" s="194">
        <f aca="true" t="shared" si="0" ref="I7:N7">I8+I9+I10</f>
        <v>471.70000000000005</v>
      </c>
      <c r="J7" s="194">
        <f>K7+L7+M7+N7</f>
        <v>461</v>
      </c>
      <c r="K7" s="194">
        <f t="shared" si="0"/>
        <v>287.8</v>
      </c>
      <c r="L7" s="194">
        <f t="shared" si="0"/>
        <v>147.1</v>
      </c>
      <c r="M7" s="194">
        <f t="shared" si="0"/>
        <v>0</v>
      </c>
      <c r="N7" s="194">
        <f t="shared" si="0"/>
        <v>26.1</v>
      </c>
      <c r="O7" s="194">
        <f>P7+Q7+R7+S7+T7+U7</f>
        <v>10.7</v>
      </c>
      <c r="P7" s="194">
        <f aca="true" t="shared" si="1" ref="P7:V7">P8+P9+P10</f>
        <v>0</v>
      </c>
      <c r="Q7" s="194">
        <f t="shared" si="1"/>
        <v>10.7</v>
      </c>
      <c r="R7" s="194">
        <f t="shared" si="1"/>
        <v>0</v>
      </c>
      <c r="S7" s="194">
        <f t="shared" si="1"/>
        <v>0</v>
      </c>
      <c r="T7" s="194">
        <f t="shared" si="1"/>
        <v>0</v>
      </c>
      <c r="U7" s="194">
        <f t="shared" si="1"/>
        <v>0</v>
      </c>
      <c r="V7" s="194">
        <f t="shared" si="1"/>
        <v>0</v>
      </c>
      <c r="W7" s="208"/>
      <c r="X7" s="209"/>
      <c r="Y7" s="209"/>
    </row>
    <row r="8" spans="1:28" s="72" customFormat="1" ht="51.75" customHeight="1">
      <c r="A8" s="91" t="s">
        <v>93</v>
      </c>
      <c r="B8" s="92" t="s">
        <v>94</v>
      </c>
      <c r="C8" s="93" t="s">
        <v>95</v>
      </c>
      <c r="D8" s="90">
        <f aca="true" t="shared" si="2" ref="D8:D64">E8+F8+G8+H8</f>
        <v>41</v>
      </c>
      <c r="E8" s="90">
        <v>41</v>
      </c>
      <c r="F8" s="90"/>
      <c r="G8" s="90"/>
      <c r="H8" s="90"/>
      <c r="I8" s="195">
        <f>J8+O8+V8</f>
        <v>358.8</v>
      </c>
      <c r="J8" s="194">
        <f aca="true" t="shared" si="3" ref="J8:J63">K8+L8+M8+N8</f>
        <v>348.1</v>
      </c>
      <c r="K8" s="195">
        <v>250.8</v>
      </c>
      <c r="L8" s="195">
        <v>97.3</v>
      </c>
      <c r="M8" s="194"/>
      <c r="N8" s="194"/>
      <c r="O8" s="194">
        <f aca="true" t="shared" si="4" ref="O8:O59">P8+Q8+R8+S8+T8+U8</f>
        <v>10.7</v>
      </c>
      <c r="P8" s="194"/>
      <c r="Q8" s="194">
        <v>10.7</v>
      </c>
      <c r="R8" s="194"/>
      <c r="S8" s="194"/>
      <c r="T8" s="194"/>
      <c r="U8" s="194"/>
      <c r="V8" s="194"/>
      <c r="W8" s="210"/>
      <c r="X8" s="55"/>
      <c r="Y8" s="55"/>
      <c r="Z8" s="232"/>
      <c r="AA8" s="232"/>
      <c r="AB8" s="232"/>
    </row>
    <row r="9" spans="1:28" s="72" customFormat="1" ht="50.25" customHeight="1">
      <c r="A9" s="94" t="s">
        <v>96</v>
      </c>
      <c r="B9" s="95"/>
      <c r="C9" s="96" t="s">
        <v>97</v>
      </c>
      <c r="D9" s="90">
        <f t="shared" si="2"/>
        <v>10</v>
      </c>
      <c r="E9" s="90"/>
      <c r="F9" s="90"/>
      <c r="G9" s="90"/>
      <c r="H9" s="90">
        <v>10</v>
      </c>
      <c r="I9" s="195">
        <f>J9+O9+V9</f>
        <v>26.1</v>
      </c>
      <c r="J9" s="194">
        <f t="shared" si="3"/>
        <v>26.1</v>
      </c>
      <c r="K9" s="195"/>
      <c r="L9" s="195"/>
      <c r="M9" s="194"/>
      <c r="N9" s="194">
        <v>26.1</v>
      </c>
      <c r="O9" s="194">
        <f t="shared" si="4"/>
        <v>0</v>
      </c>
      <c r="P9" s="194"/>
      <c r="Q9" s="194"/>
      <c r="R9" s="194"/>
      <c r="S9" s="194"/>
      <c r="T9" s="194"/>
      <c r="U9" s="194"/>
      <c r="V9" s="194"/>
      <c r="W9" s="210"/>
      <c r="X9" s="55"/>
      <c r="Y9" s="55"/>
      <c r="Z9" s="232"/>
      <c r="AA9" s="232"/>
      <c r="AB9" s="232"/>
    </row>
    <row r="10" spans="1:28" s="72" customFormat="1" ht="58.5" customHeight="1">
      <c r="A10" s="97" t="s">
        <v>98</v>
      </c>
      <c r="B10" s="98" t="s">
        <v>99</v>
      </c>
      <c r="C10" s="93" t="s">
        <v>95</v>
      </c>
      <c r="D10" s="90">
        <f t="shared" si="2"/>
        <v>11</v>
      </c>
      <c r="E10" s="90">
        <v>11</v>
      </c>
      <c r="F10" s="90"/>
      <c r="G10" s="90"/>
      <c r="H10" s="90"/>
      <c r="I10" s="195">
        <f aca="true" t="shared" si="5" ref="I10:I63">J10+O10+V10</f>
        <v>86.8</v>
      </c>
      <c r="J10" s="194">
        <f t="shared" si="3"/>
        <v>86.8</v>
      </c>
      <c r="K10" s="194">
        <v>37</v>
      </c>
      <c r="L10" s="195">
        <v>49.8</v>
      </c>
      <c r="M10" s="195"/>
      <c r="N10" s="195"/>
      <c r="O10" s="194">
        <f t="shared" si="4"/>
        <v>0</v>
      </c>
      <c r="P10" s="194"/>
      <c r="Q10" s="194"/>
      <c r="R10" s="194"/>
      <c r="S10" s="194"/>
      <c r="T10" s="194"/>
      <c r="U10" s="194"/>
      <c r="V10" s="194"/>
      <c r="W10" s="211"/>
      <c r="X10" s="55"/>
      <c r="Y10" s="55"/>
      <c r="Z10" s="232"/>
      <c r="AA10" s="232"/>
      <c r="AB10" s="232"/>
    </row>
    <row r="11" spans="1:25" s="1" customFormat="1" ht="24.75" customHeight="1">
      <c r="A11" s="87"/>
      <c r="B11" s="88" t="s">
        <v>100</v>
      </c>
      <c r="C11" s="89"/>
      <c r="D11" s="90">
        <f t="shared" si="2"/>
        <v>0</v>
      </c>
      <c r="E11" s="90">
        <f>E12+E13</f>
        <v>0</v>
      </c>
      <c r="F11" s="90">
        <f>F12+F13</f>
        <v>0</v>
      </c>
      <c r="G11" s="90">
        <f>G12+G13</f>
        <v>0</v>
      </c>
      <c r="H11" s="90">
        <f>H12+H13</f>
        <v>0</v>
      </c>
      <c r="I11" s="195">
        <f t="shared" si="5"/>
        <v>0</v>
      </c>
      <c r="J11" s="194">
        <f t="shared" si="3"/>
        <v>0</v>
      </c>
      <c r="K11" s="194">
        <f aca="true" t="shared" si="6" ref="K11:V11">K12+K13</f>
        <v>0</v>
      </c>
      <c r="L11" s="194">
        <f t="shared" si="6"/>
        <v>0</v>
      </c>
      <c r="M11" s="194">
        <f t="shared" si="6"/>
        <v>0</v>
      </c>
      <c r="N11" s="194">
        <f t="shared" si="6"/>
        <v>0</v>
      </c>
      <c r="O11" s="194">
        <f t="shared" si="4"/>
        <v>0</v>
      </c>
      <c r="P11" s="194">
        <f t="shared" si="6"/>
        <v>0</v>
      </c>
      <c r="Q11" s="194">
        <f t="shared" si="6"/>
        <v>0</v>
      </c>
      <c r="R11" s="194">
        <f t="shared" si="6"/>
        <v>0</v>
      </c>
      <c r="S11" s="194">
        <f t="shared" si="6"/>
        <v>0</v>
      </c>
      <c r="T11" s="194">
        <f t="shared" si="6"/>
        <v>0</v>
      </c>
      <c r="U11" s="194">
        <f t="shared" si="6"/>
        <v>0</v>
      </c>
      <c r="V11" s="194">
        <f t="shared" si="6"/>
        <v>0</v>
      </c>
      <c r="W11" s="208"/>
      <c r="X11" s="209"/>
      <c r="Y11" s="209"/>
    </row>
    <row r="12" spans="1:33" s="72" customFormat="1" ht="23.25" customHeight="1">
      <c r="A12" s="99" t="s">
        <v>101</v>
      </c>
      <c r="B12" s="100" t="s">
        <v>102</v>
      </c>
      <c r="C12" s="101" t="s">
        <v>95</v>
      </c>
      <c r="D12" s="90">
        <f t="shared" si="2"/>
        <v>0</v>
      </c>
      <c r="E12" s="102"/>
      <c r="F12" s="90"/>
      <c r="G12" s="90"/>
      <c r="H12" s="90"/>
      <c r="I12" s="195">
        <f t="shared" si="5"/>
        <v>0</v>
      </c>
      <c r="J12" s="194">
        <f t="shared" si="3"/>
        <v>0</v>
      </c>
      <c r="K12" s="196"/>
      <c r="L12" s="197"/>
      <c r="M12" s="194"/>
      <c r="N12" s="194"/>
      <c r="O12" s="194">
        <f t="shared" si="4"/>
        <v>0</v>
      </c>
      <c r="P12" s="194"/>
      <c r="Q12" s="198"/>
      <c r="R12" s="198"/>
      <c r="S12" s="198"/>
      <c r="T12" s="198"/>
      <c r="U12" s="198"/>
      <c r="V12" s="194"/>
      <c r="W12" s="212"/>
      <c r="X12" s="55"/>
      <c r="Y12" s="55"/>
      <c r="Z12" s="232"/>
      <c r="AA12" s="232"/>
      <c r="AB12" s="232"/>
      <c r="AC12" s="232"/>
      <c r="AD12" s="232"/>
      <c r="AE12" s="232"/>
      <c r="AF12" s="232"/>
      <c r="AG12" s="232"/>
    </row>
    <row r="13" spans="1:33" ht="20.25" customHeight="1">
      <c r="A13" s="103"/>
      <c r="B13" s="104"/>
      <c r="C13" s="105" t="s">
        <v>103</v>
      </c>
      <c r="D13" s="90">
        <f t="shared" si="2"/>
        <v>0</v>
      </c>
      <c r="E13" s="106">
        <f aca="true" t="shared" si="7" ref="E13:L13">E14</f>
        <v>0</v>
      </c>
      <c r="F13" s="106">
        <f t="shared" si="7"/>
        <v>0</v>
      </c>
      <c r="G13" s="106">
        <f t="shared" si="7"/>
        <v>0</v>
      </c>
      <c r="H13" s="107"/>
      <c r="I13" s="195">
        <f t="shared" si="5"/>
        <v>0</v>
      </c>
      <c r="J13" s="194">
        <f t="shared" si="3"/>
        <v>0</v>
      </c>
      <c r="K13" s="196">
        <f t="shared" si="7"/>
        <v>0</v>
      </c>
      <c r="L13" s="196">
        <f t="shared" si="7"/>
        <v>0</v>
      </c>
      <c r="M13" s="196"/>
      <c r="N13" s="196"/>
      <c r="O13" s="194">
        <f t="shared" si="4"/>
        <v>0</v>
      </c>
      <c r="P13" s="196"/>
      <c r="Q13" s="196"/>
      <c r="R13" s="196"/>
      <c r="S13" s="196"/>
      <c r="T13" s="196"/>
      <c r="U13" s="196"/>
      <c r="V13" s="196"/>
      <c r="W13" s="213"/>
      <c r="X13" s="54"/>
      <c r="Y13" s="54"/>
      <c r="Z13" s="57"/>
      <c r="AA13" s="57"/>
      <c r="AB13" s="57"/>
      <c r="AC13" s="57"/>
      <c r="AD13" s="57"/>
      <c r="AE13" s="57"/>
      <c r="AF13" s="57"/>
      <c r="AG13" s="57"/>
    </row>
    <row r="14" spans="1:33" s="72" customFormat="1" ht="51.75" customHeight="1">
      <c r="A14" s="103"/>
      <c r="B14" s="104"/>
      <c r="C14" s="101"/>
      <c r="D14" s="90">
        <f t="shared" si="2"/>
        <v>0</v>
      </c>
      <c r="E14" s="102"/>
      <c r="F14" s="90"/>
      <c r="G14" s="90"/>
      <c r="H14" s="90"/>
      <c r="I14" s="195">
        <f t="shared" si="5"/>
        <v>0</v>
      </c>
      <c r="J14" s="194">
        <f t="shared" si="3"/>
        <v>0</v>
      </c>
      <c r="K14" s="197"/>
      <c r="L14" s="197"/>
      <c r="M14" s="194"/>
      <c r="N14" s="194"/>
      <c r="O14" s="194">
        <f t="shared" si="4"/>
        <v>0</v>
      </c>
      <c r="P14" s="198"/>
      <c r="Q14" s="198"/>
      <c r="R14" s="198"/>
      <c r="S14" s="198"/>
      <c r="T14" s="198"/>
      <c r="U14" s="198"/>
      <c r="V14" s="194"/>
      <c r="W14" s="214"/>
      <c r="X14" s="55"/>
      <c r="Y14" s="55"/>
      <c r="Z14" s="232"/>
      <c r="AA14" s="232"/>
      <c r="AB14" s="232"/>
      <c r="AC14" s="232"/>
      <c r="AD14" s="232"/>
      <c r="AE14" s="232"/>
      <c r="AF14" s="232"/>
      <c r="AG14" s="232"/>
    </row>
    <row r="15" spans="1:25" s="1" customFormat="1" ht="35.25" customHeight="1">
      <c r="A15" s="87"/>
      <c r="B15" s="88" t="s">
        <v>104</v>
      </c>
      <c r="C15" s="89"/>
      <c r="D15" s="90">
        <f t="shared" si="2"/>
        <v>274</v>
      </c>
      <c r="E15" s="108">
        <f>E16+E18</f>
        <v>274</v>
      </c>
      <c r="F15" s="108">
        <f>F16+F18</f>
        <v>0</v>
      </c>
      <c r="G15" s="108">
        <f>G16+G18</f>
        <v>0</v>
      </c>
      <c r="H15" s="108">
        <f>H16+H18</f>
        <v>0</v>
      </c>
      <c r="I15" s="195">
        <f t="shared" si="5"/>
        <v>2470.9</v>
      </c>
      <c r="J15" s="199">
        <f t="shared" si="3"/>
        <v>2470.9</v>
      </c>
      <c r="K15" s="199">
        <f aca="true" t="shared" si="8" ref="K15:V15">K16+K18</f>
        <v>1565.5</v>
      </c>
      <c r="L15" s="199">
        <f t="shared" si="8"/>
        <v>905.4</v>
      </c>
      <c r="M15" s="199">
        <f t="shared" si="8"/>
        <v>0</v>
      </c>
      <c r="N15" s="199">
        <f t="shared" si="8"/>
        <v>0</v>
      </c>
      <c r="O15" s="199">
        <f t="shared" si="8"/>
        <v>0</v>
      </c>
      <c r="P15" s="199">
        <f t="shared" si="8"/>
        <v>0</v>
      </c>
      <c r="Q15" s="199">
        <f t="shared" si="8"/>
        <v>0</v>
      </c>
      <c r="R15" s="199">
        <f t="shared" si="8"/>
        <v>0</v>
      </c>
      <c r="S15" s="199">
        <f t="shared" si="8"/>
        <v>0</v>
      </c>
      <c r="T15" s="199">
        <f t="shared" si="8"/>
        <v>0</v>
      </c>
      <c r="U15" s="199">
        <f t="shared" si="8"/>
        <v>0</v>
      </c>
      <c r="V15" s="199">
        <f t="shared" si="8"/>
        <v>0</v>
      </c>
      <c r="W15" s="208"/>
      <c r="X15" s="209"/>
      <c r="Y15" s="209"/>
    </row>
    <row r="16" spans="1:25" s="1" customFormat="1" ht="27.75" customHeight="1">
      <c r="A16" s="87"/>
      <c r="B16" s="109" t="s">
        <v>105</v>
      </c>
      <c r="C16" s="110" t="s">
        <v>106</v>
      </c>
      <c r="D16" s="90">
        <f t="shared" si="2"/>
        <v>140</v>
      </c>
      <c r="E16" s="108">
        <f>E17</f>
        <v>140</v>
      </c>
      <c r="F16" s="108">
        <f>F17</f>
        <v>0</v>
      </c>
      <c r="G16" s="108">
        <f>G17</f>
        <v>0</v>
      </c>
      <c r="H16" s="108">
        <f>H17</f>
        <v>0</v>
      </c>
      <c r="I16" s="195">
        <f t="shared" si="5"/>
        <v>1324.5</v>
      </c>
      <c r="J16" s="194">
        <f>J17</f>
        <v>1324.5</v>
      </c>
      <c r="K16" s="194">
        <f aca="true" t="shared" si="9" ref="K16:V16">K17</f>
        <v>826</v>
      </c>
      <c r="L16" s="194">
        <f t="shared" si="9"/>
        <v>498.5</v>
      </c>
      <c r="M16" s="194">
        <f t="shared" si="9"/>
        <v>0</v>
      </c>
      <c r="N16" s="194">
        <f t="shared" si="9"/>
        <v>0</v>
      </c>
      <c r="O16" s="194">
        <f t="shared" si="9"/>
        <v>0</v>
      </c>
      <c r="P16" s="194">
        <f t="shared" si="9"/>
        <v>0</v>
      </c>
      <c r="Q16" s="194">
        <f t="shared" si="9"/>
        <v>0</v>
      </c>
      <c r="R16" s="194">
        <f t="shared" si="9"/>
        <v>0</v>
      </c>
      <c r="S16" s="194">
        <f t="shared" si="9"/>
        <v>0</v>
      </c>
      <c r="T16" s="194">
        <f t="shared" si="9"/>
        <v>0</v>
      </c>
      <c r="U16" s="194">
        <f t="shared" si="9"/>
        <v>0</v>
      </c>
      <c r="V16" s="194">
        <f t="shared" si="9"/>
        <v>0</v>
      </c>
      <c r="W16" s="208"/>
      <c r="X16" s="209"/>
      <c r="Y16" s="209"/>
    </row>
    <row r="17" spans="1:25" s="1" customFormat="1" ht="40.5" customHeight="1">
      <c r="A17" s="111" t="s">
        <v>107</v>
      </c>
      <c r="B17" s="112"/>
      <c r="C17" s="113" t="s">
        <v>108</v>
      </c>
      <c r="D17" s="90">
        <f t="shared" si="2"/>
        <v>140</v>
      </c>
      <c r="E17" s="108">
        <v>140</v>
      </c>
      <c r="F17" s="114"/>
      <c r="G17" s="108"/>
      <c r="H17" s="108"/>
      <c r="I17" s="195">
        <f t="shared" si="5"/>
        <v>1324.5</v>
      </c>
      <c r="J17" s="194">
        <f t="shared" si="3"/>
        <v>1324.5</v>
      </c>
      <c r="K17" s="199">
        <v>826</v>
      </c>
      <c r="L17" s="199">
        <v>498.5</v>
      </c>
      <c r="M17" s="200"/>
      <c r="N17" s="199"/>
      <c r="O17" s="194">
        <f t="shared" si="4"/>
        <v>0</v>
      </c>
      <c r="P17" s="200"/>
      <c r="Q17" s="200"/>
      <c r="R17" s="200"/>
      <c r="S17" s="200"/>
      <c r="T17" s="200"/>
      <c r="U17" s="199"/>
      <c r="V17" s="200"/>
      <c r="W17" s="215"/>
      <c r="X17" s="209"/>
      <c r="Y17" s="209"/>
    </row>
    <row r="18" spans="1:25" s="1" customFormat="1" ht="27.75" customHeight="1">
      <c r="A18" s="87"/>
      <c r="B18" s="112"/>
      <c r="C18" s="110" t="s">
        <v>109</v>
      </c>
      <c r="D18" s="90">
        <f t="shared" si="2"/>
        <v>134</v>
      </c>
      <c r="E18" s="108">
        <f>E19+E20</f>
        <v>134</v>
      </c>
      <c r="F18" s="108">
        <f>F19+F20</f>
        <v>0</v>
      </c>
      <c r="G18" s="108">
        <f>G19+G20</f>
        <v>0</v>
      </c>
      <c r="H18" s="108">
        <f>H19+H20</f>
        <v>0</v>
      </c>
      <c r="I18" s="195">
        <f>I19+I20</f>
        <v>1146.4</v>
      </c>
      <c r="J18" s="195">
        <f aca="true" t="shared" si="10" ref="J18:V18">J19+J20</f>
        <v>1146.4</v>
      </c>
      <c r="K18" s="195">
        <f t="shared" si="10"/>
        <v>739.5</v>
      </c>
      <c r="L18" s="195">
        <f t="shared" si="10"/>
        <v>406.9</v>
      </c>
      <c r="M18" s="195">
        <f t="shared" si="10"/>
        <v>0</v>
      </c>
      <c r="N18" s="195">
        <f t="shared" si="10"/>
        <v>0</v>
      </c>
      <c r="O18" s="195">
        <f t="shared" si="10"/>
        <v>0</v>
      </c>
      <c r="P18" s="195">
        <f t="shared" si="10"/>
        <v>0</v>
      </c>
      <c r="Q18" s="195">
        <f t="shared" si="10"/>
        <v>0</v>
      </c>
      <c r="R18" s="195">
        <f t="shared" si="10"/>
        <v>0</v>
      </c>
      <c r="S18" s="195">
        <f t="shared" si="10"/>
        <v>0</v>
      </c>
      <c r="T18" s="195">
        <f t="shared" si="10"/>
        <v>0</v>
      </c>
      <c r="U18" s="195">
        <f t="shared" si="10"/>
        <v>0</v>
      </c>
      <c r="V18" s="195">
        <f t="shared" si="10"/>
        <v>0</v>
      </c>
      <c r="W18" s="208"/>
      <c r="X18" s="209"/>
      <c r="Y18" s="209"/>
    </row>
    <row r="19" spans="1:25" s="1" customFormat="1" ht="45" customHeight="1">
      <c r="A19" s="115" t="s">
        <v>110</v>
      </c>
      <c r="B19" s="112"/>
      <c r="C19" s="116" t="s">
        <v>111</v>
      </c>
      <c r="D19" s="90">
        <f t="shared" si="2"/>
        <v>83</v>
      </c>
      <c r="E19" s="108">
        <v>83</v>
      </c>
      <c r="F19" s="114"/>
      <c r="G19" s="108"/>
      <c r="H19" s="108"/>
      <c r="I19" s="195">
        <f>J19+O19+V19</f>
        <v>742.5</v>
      </c>
      <c r="J19" s="194">
        <f t="shared" si="3"/>
        <v>742.5</v>
      </c>
      <c r="K19" s="199">
        <v>494.4</v>
      </c>
      <c r="L19" s="199">
        <v>248.1</v>
      </c>
      <c r="M19" s="200"/>
      <c r="N19" s="199"/>
      <c r="O19" s="194">
        <f t="shared" si="4"/>
        <v>0</v>
      </c>
      <c r="P19" s="200"/>
      <c r="Q19" s="200"/>
      <c r="R19" s="199"/>
      <c r="S19" s="200"/>
      <c r="T19" s="199"/>
      <c r="U19" s="199"/>
      <c r="V19" s="200"/>
      <c r="W19" s="215"/>
      <c r="X19" s="209"/>
      <c r="Y19" s="209"/>
    </row>
    <row r="20" spans="1:25" s="1" customFormat="1" ht="49.5" customHeight="1">
      <c r="A20" s="117"/>
      <c r="B20" s="118"/>
      <c r="C20" s="113" t="s">
        <v>112</v>
      </c>
      <c r="D20" s="90">
        <f t="shared" si="2"/>
        <v>51</v>
      </c>
      <c r="E20" s="108">
        <v>51</v>
      </c>
      <c r="F20" s="114"/>
      <c r="G20" s="108"/>
      <c r="H20" s="114"/>
      <c r="I20" s="195">
        <f t="shared" si="5"/>
        <v>403.9</v>
      </c>
      <c r="J20" s="194">
        <f t="shared" si="3"/>
        <v>403.9</v>
      </c>
      <c r="K20" s="199">
        <v>245.1</v>
      </c>
      <c r="L20" s="199">
        <v>158.8</v>
      </c>
      <c r="M20" s="200"/>
      <c r="N20" s="199"/>
      <c r="O20" s="194">
        <f t="shared" si="4"/>
        <v>0</v>
      </c>
      <c r="P20" s="200"/>
      <c r="Q20" s="200"/>
      <c r="R20" s="200"/>
      <c r="S20" s="200"/>
      <c r="T20" s="200"/>
      <c r="U20" s="199"/>
      <c r="V20" s="200"/>
      <c r="W20" s="215"/>
      <c r="X20" s="209"/>
      <c r="Y20" s="209"/>
    </row>
    <row r="21" spans="1:25" s="73" customFormat="1" ht="24.75" customHeight="1">
      <c r="A21" s="119"/>
      <c r="B21" s="120" t="s">
        <v>113</v>
      </c>
      <c r="C21" s="121"/>
      <c r="D21" s="90">
        <f t="shared" si="2"/>
        <v>31</v>
      </c>
      <c r="E21" s="90">
        <f>E22+E23</f>
        <v>0</v>
      </c>
      <c r="F21" s="90">
        <f>F22+F23</f>
        <v>0</v>
      </c>
      <c r="G21" s="90">
        <f>G22+G23</f>
        <v>0</v>
      </c>
      <c r="H21" s="90">
        <f>H22+H23</f>
        <v>31</v>
      </c>
      <c r="I21" s="195">
        <f>I22+I23+I24</f>
        <v>9</v>
      </c>
      <c r="J21" s="195">
        <f aca="true" t="shared" si="11" ref="J21:V21">J22+J23+J24</f>
        <v>9</v>
      </c>
      <c r="K21" s="195">
        <f t="shared" si="11"/>
        <v>4.2</v>
      </c>
      <c r="L21" s="195">
        <f t="shared" si="11"/>
        <v>1.5</v>
      </c>
      <c r="M21" s="195">
        <f t="shared" si="11"/>
        <v>0</v>
      </c>
      <c r="N21" s="195">
        <f t="shared" si="11"/>
        <v>3.3</v>
      </c>
      <c r="O21" s="195">
        <f t="shared" si="11"/>
        <v>0</v>
      </c>
      <c r="P21" s="195">
        <f t="shared" si="11"/>
        <v>0</v>
      </c>
      <c r="Q21" s="195">
        <f t="shared" si="11"/>
        <v>0</v>
      </c>
      <c r="R21" s="195">
        <f t="shared" si="11"/>
        <v>0</v>
      </c>
      <c r="S21" s="195">
        <f t="shared" si="11"/>
        <v>0</v>
      </c>
      <c r="T21" s="195">
        <f t="shared" si="11"/>
        <v>0</v>
      </c>
      <c r="U21" s="195">
        <f t="shared" si="11"/>
        <v>0</v>
      </c>
      <c r="V21" s="195">
        <f t="shared" si="11"/>
        <v>0</v>
      </c>
      <c r="W21" s="216"/>
      <c r="X21" s="217"/>
      <c r="Y21" s="217"/>
    </row>
    <row r="22" spans="1:31" s="72" customFormat="1" ht="56.25" customHeight="1">
      <c r="A22" s="122" t="s">
        <v>114</v>
      </c>
      <c r="B22" s="123" t="s">
        <v>115</v>
      </c>
      <c r="C22" s="93" t="s">
        <v>116</v>
      </c>
      <c r="D22" s="90">
        <f t="shared" si="2"/>
        <v>1</v>
      </c>
      <c r="E22" s="90"/>
      <c r="F22" s="90"/>
      <c r="G22" s="90"/>
      <c r="H22" s="90">
        <v>1</v>
      </c>
      <c r="I22" s="195">
        <f t="shared" si="5"/>
        <v>5.7</v>
      </c>
      <c r="J22" s="194">
        <f t="shared" si="3"/>
        <v>5.7</v>
      </c>
      <c r="K22" s="195">
        <v>4.2</v>
      </c>
      <c r="L22" s="195">
        <v>1.5</v>
      </c>
      <c r="M22" s="194"/>
      <c r="N22" s="194"/>
      <c r="O22" s="194">
        <f t="shared" si="4"/>
        <v>0</v>
      </c>
      <c r="P22" s="198"/>
      <c r="Q22" s="198"/>
      <c r="R22" s="198"/>
      <c r="S22" s="198"/>
      <c r="T22" s="198"/>
      <c r="U22" s="198"/>
      <c r="V22" s="198"/>
      <c r="W22" s="218"/>
      <c r="X22" s="55"/>
      <c r="Y22" s="55"/>
      <c r="Z22" s="232"/>
      <c r="AA22" s="232"/>
      <c r="AB22" s="232"/>
      <c r="AC22" s="232"/>
      <c r="AD22" s="232"/>
      <c r="AE22" s="232"/>
    </row>
    <row r="23" spans="1:31" s="72" customFormat="1" ht="79.5" customHeight="1">
      <c r="A23" s="124"/>
      <c r="B23" s="125" t="s">
        <v>117</v>
      </c>
      <c r="C23" s="96" t="s">
        <v>117</v>
      </c>
      <c r="D23" s="90">
        <f t="shared" si="2"/>
        <v>30</v>
      </c>
      <c r="E23" s="90">
        <f>E24+E25</f>
        <v>0</v>
      </c>
      <c r="F23" s="90">
        <f>F24+F25</f>
        <v>0</v>
      </c>
      <c r="G23" s="90">
        <f>G24+G25</f>
        <v>0</v>
      </c>
      <c r="H23" s="90">
        <f>H24+H25</f>
        <v>30</v>
      </c>
      <c r="I23" s="195">
        <f t="shared" si="5"/>
        <v>0</v>
      </c>
      <c r="J23" s="194">
        <f t="shared" si="3"/>
        <v>0</v>
      </c>
      <c r="K23" s="195"/>
      <c r="L23" s="195"/>
      <c r="M23" s="194"/>
      <c r="N23" s="194"/>
      <c r="O23" s="194">
        <f t="shared" si="4"/>
        <v>0</v>
      </c>
      <c r="P23" s="198"/>
      <c r="Q23" s="198"/>
      <c r="R23" s="198"/>
      <c r="S23" s="198"/>
      <c r="T23" s="198"/>
      <c r="U23" s="198"/>
      <c r="V23" s="198"/>
      <c r="W23" s="218"/>
      <c r="X23" s="55"/>
      <c r="Y23" s="55"/>
      <c r="Z23" s="232"/>
      <c r="AA23" s="232"/>
      <c r="AB23" s="232"/>
      <c r="AC23" s="232"/>
      <c r="AD23" s="232"/>
      <c r="AE23" s="232"/>
    </row>
    <row r="24" spans="1:31" s="72" customFormat="1" ht="48.75" customHeight="1">
      <c r="A24" s="124"/>
      <c r="B24" s="126"/>
      <c r="C24" s="93" t="s">
        <v>118</v>
      </c>
      <c r="D24" s="90">
        <f t="shared" si="2"/>
        <v>22</v>
      </c>
      <c r="E24" s="90"/>
      <c r="F24" s="90"/>
      <c r="G24" s="90"/>
      <c r="H24" s="90">
        <v>22</v>
      </c>
      <c r="I24" s="195">
        <f t="shared" si="5"/>
        <v>3.3</v>
      </c>
      <c r="J24" s="194">
        <f t="shared" si="3"/>
        <v>3.3</v>
      </c>
      <c r="K24" s="195"/>
      <c r="L24" s="195"/>
      <c r="M24" s="194"/>
      <c r="N24" s="194">
        <v>3.3</v>
      </c>
      <c r="O24" s="194">
        <f t="shared" si="4"/>
        <v>0</v>
      </c>
      <c r="P24" s="198"/>
      <c r="Q24" s="198"/>
      <c r="R24" s="219"/>
      <c r="S24" s="198"/>
      <c r="T24" s="198"/>
      <c r="U24" s="198"/>
      <c r="V24" s="198"/>
      <c r="W24" s="218"/>
      <c r="X24" s="55"/>
      <c r="Y24" s="55"/>
      <c r="Z24" s="232"/>
      <c r="AA24" s="232"/>
      <c r="AB24" s="232"/>
      <c r="AC24" s="232"/>
      <c r="AD24" s="232"/>
      <c r="AE24" s="232"/>
    </row>
    <row r="25" spans="1:31" s="72" customFormat="1" ht="45" customHeight="1">
      <c r="A25" s="124"/>
      <c r="B25" s="127"/>
      <c r="C25" s="128" t="s">
        <v>119</v>
      </c>
      <c r="D25" s="90">
        <f t="shared" si="2"/>
        <v>8</v>
      </c>
      <c r="E25" s="90"/>
      <c r="F25" s="90"/>
      <c r="G25" s="90"/>
      <c r="H25" s="90">
        <v>8</v>
      </c>
      <c r="I25" s="195">
        <f t="shared" si="5"/>
        <v>3.3</v>
      </c>
      <c r="J25" s="194">
        <f t="shared" si="3"/>
        <v>3.3</v>
      </c>
      <c r="K25" s="195"/>
      <c r="L25" s="195"/>
      <c r="M25" s="194"/>
      <c r="N25" s="194">
        <v>3.3</v>
      </c>
      <c r="O25" s="194"/>
      <c r="P25" s="198"/>
      <c r="Q25" s="198"/>
      <c r="R25" s="219"/>
      <c r="S25" s="198"/>
      <c r="T25" s="198"/>
      <c r="U25" s="198"/>
      <c r="V25" s="198"/>
      <c r="W25" s="218"/>
      <c r="X25" s="55"/>
      <c r="Y25" s="55"/>
      <c r="Z25" s="232"/>
      <c r="AA25" s="232"/>
      <c r="AB25" s="232"/>
      <c r="AC25" s="232"/>
      <c r="AD25" s="232"/>
      <c r="AE25" s="232"/>
    </row>
    <row r="26" spans="1:25" s="73" customFormat="1" ht="24.75" customHeight="1">
      <c r="A26" s="119"/>
      <c r="B26" s="120" t="s">
        <v>120</v>
      </c>
      <c r="C26" s="121"/>
      <c r="D26" s="90">
        <f t="shared" si="2"/>
        <v>1447</v>
      </c>
      <c r="E26" s="90">
        <f>E27+E28+E29+E30+E33+E34+E35</f>
        <v>0</v>
      </c>
      <c r="F26" s="90">
        <f>F27+F28+F29+F30+F33+F34+F35</f>
        <v>4</v>
      </c>
      <c r="G26" s="90">
        <f>G27+G28+G29+G30+G33+G34+G35</f>
        <v>195</v>
      </c>
      <c r="H26" s="90">
        <f>H27+H28+H29+H30+H33+H34+H35</f>
        <v>1248</v>
      </c>
      <c r="I26" s="195">
        <f t="shared" si="5"/>
        <v>466.90000000000003</v>
      </c>
      <c r="J26" s="194">
        <f t="shared" si="3"/>
        <v>23.1</v>
      </c>
      <c r="K26" s="194">
        <f>K27+K28+K29+K30+K33+K34+K35</f>
        <v>8.6</v>
      </c>
      <c r="L26" s="194">
        <f aca="true" t="shared" si="12" ref="L26:V26">L27+L28+L29+L30+L33+L34+L35</f>
        <v>3</v>
      </c>
      <c r="M26" s="194">
        <f t="shared" si="12"/>
        <v>0</v>
      </c>
      <c r="N26" s="194">
        <f t="shared" si="12"/>
        <v>11.5</v>
      </c>
      <c r="O26" s="194">
        <f t="shared" si="12"/>
        <v>443.8</v>
      </c>
      <c r="P26" s="194">
        <f t="shared" si="12"/>
        <v>241.3</v>
      </c>
      <c r="Q26" s="194">
        <f t="shared" si="12"/>
        <v>0</v>
      </c>
      <c r="R26" s="194">
        <f t="shared" si="12"/>
        <v>26.7</v>
      </c>
      <c r="S26" s="194">
        <f t="shared" si="12"/>
        <v>175.8</v>
      </c>
      <c r="T26" s="194">
        <f t="shared" si="12"/>
        <v>0</v>
      </c>
      <c r="U26" s="194">
        <f t="shared" si="12"/>
        <v>0</v>
      </c>
      <c r="V26" s="194">
        <f t="shared" si="12"/>
        <v>0</v>
      </c>
      <c r="W26" s="216"/>
      <c r="X26" s="217"/>
      <c r="Y26" s="217"/>
    </row>
    <row r="27" spans="1:25" s="73" customFormat="1" ht="112.5" customHeight="1">
      <c r="A27" s="129" t="s">
        <v>121</v>
      </c>
      <c r="B27" s="130" t="s">
        <v>122</v>
      </c>
      <c r="C27" s="93" t="s">
        <v>123</v>
      </c>
      <c r="D27" s="90">
        <f t="shared" si="2"/>
        <v>2</v>
      </c>
      <c r="E27" s="90"/>
      <c r="F27" s="131"/>
      <c r="G27" s="131"/>
      <c r="H27" s="90">
        <v>2</v>
      </c>
      <c r="I27" s="195">
        <f t="shared" si="5"/>
        <v>11.6</v>
      </c>
      <c r="J27" s="194">
        <f t="shared" si="3"/>
        <v>11.6</v>
      </c>
      <c r="K27" s="194">
        <v>8.6</v>
      </c>
      <c r="L27" s="194">
        <v>3</v>
      </c>
      <c r="M27" s="194"/>
      <c r="N27" s="194"/>
      <c r="O27" s="194">
        <f t="shared" si="4"/>
        <v>0</v>
      </c>
      <c r="P27" s="194"/>
      <c r="Q27" s="194"/>
      <c r="R27" s="194"/>
      <c r="S27" s="194"/>
      <c r="T27" s="205"/>
      <c r="U27" s="194"/>
      <c r="V27" s="205"/>
      <c r="W27" s="216"/>
      <c r="X27" s="217"/>
      <c r="Y27" s="217"/>
    </row>
    <row r="28" spans="1:29" s="72" customFormat="1" ht="40.5" customHeight="1">
      <c r="A28" s="132"/>
      <c r="B28" s="133" t="s">
        <v>124</v>
      </c>
      <c r="C28" s="134" t="s">
        <v>125</v>
      </c>
      <c r="D28" s="90">
        <f t="shared" si="2"/>
        <v>25</v>
      </c>
      <c r="E28" s="90"/>
      <c r="F28" s="90">
        <v>2</v>
      </c>
      <c r="G28" s="90">
        <v>23</v>
      </c>
      <c r="H28" s="90"/>
      <c r="I28" s="195">
        <f t="shared" si="5"/>
        <v>148.5</v>
      </c>
      <c r="J28" s="194">
        <f t="shared" si="3"/>
        <v>0</v>
      </c>
      <c r="K28" s="195"/>
      <c r="L28" s="195"/>
      <c r="M28" s="194"/>
      <c r="N28" s="194"/>
      <c r="O28" s="194">
        <f t="shared" si="4"/>
        <v>148.5</v>
      </c>
      <c r="P28" s="201">
        <v>148.5</v>
      </c>
      <c r="Q28" s="198"/>
      <c r="R28" s="201"/>
      <c r="S28" s="198"/>
      <c r="T28" s="198"/>
      <c r="U28" s="198"/>
      <c r="V28" s="198"/>
      <c r="W28" s="210"/>
      <c r="X28" s="55"/>
      <c r="Y28" s="55"/>
      <c r="Z28" s="232"/>
      <c r="AA28" s="232"/>
      <c r="AB28" s="232"/>
      <c r="AC28" s="232"/>
    </row>
    <row r="29" spans="1:29" s="72" customFormat="1" ht="48.75" customHeight="1">
      <c r="A29" s="135"/>
      <c r="B29" s="136"/>
      <c r="C29" s="137" t="s">
        <v>126</v>
      </c>
      <c r="D29" s="90">
        <f t="shared" si="2"/>
        <v>174</v>
      </c>
      <c r="E29" s="90"/>
      <c r="F29" s="90">
        <v>2</v>
      </c>
      <c r="G29" s="90">
        <v>172</v>
      </c>
      <c r="H29" s="90"/>
      <c r="I29" s="195">
        <f t="shared" si="5"/>
        <v>92.8</v>
      </c>
      <c r="J29" s="194">
        <f t="shared" si="3"/>
        <v>0</v>
      </c>
      <c r="K29" s="195"/>
      <c r="L29" s="195"/>
      <c r="M29" s="194"/>
      <c r="N29" s="194"/>
      <c r="O29" s="194">
        <f t="shared" si="4"/>
        <v>92.8</v>
      </c>
      <c r="P29" s="202">
        <v>92.8</v>
      </c>
      <c r="Q29" s="198"/>
      <c r="R29" s="220"/>
      <c r="S29" s="198"/>
      <c r="T29" s="202"/>
      <c r="U29" s="198"/>
      <c r="V29" s="198"/>
      <c r="W29" s="214"/>
      <c r="X29" s="55"/>
      <c r="Y29" s="55"/>
      <c r="Z29" s="232"/>
      <c r="AA29" s="232"/>
      <c r="AB29" s="232"/>
      <c r="AC29" s="232"/>
    </row>
    <row r="30" spans="1:29" s="72" customFormat="1" ht="32.25" customHeight="1">
      <c r="A30" s="138"/>
      <c r="B30" s="139" t="s">
        <v>127</v>
      </c>
      <c r="C30" s="137" t="s">
        <v>128</v>
      </c>
      <c r="D30" s="90">
        <f t="shared" si="2"/>
        <v>5</v>
      </c>
      <c r="E30" s="90">
        <f>E31+E32</f>
        <v>0</v>
      </c>
      <c r="F30" s="90">
        <f>F31+F32</f>
        <v>0</v>
      </c>
      <c r="G30" s="90">
        <f>G31+G32</f>
        <v>0</v>
      </c>
      <c r="H30" s="90">
        <f>H31+H32</f>
        <v>5</v>
      </c>
      <c r="I30" s="195">
        <f t="shared" si="5"/>
        <v>11.5</v>
      </c>
      <c r="J30" s="194">
        <f t="shared" si="3"/>
        <v>11.5</v>
      </c>
      <c r="K30" s="195">
        <f>K31+K32</f>
        <v>0</v>
      </c>
      <c r="L30" s="195">
        <f aca="true" t="shared" si="13" ref="L30:V30">L31+L32</f>
        <v>0</v>
      </c>
      <c r="M30" s="195">
        <f t="shared" si="13"/>
        <v>0</v>
      </c>
      <c r="N30" s="195">
        <f t="shared" si="13"/>
        <v>11.5</v>
      </c>
      <c r="O30" s="195">
        <f t="shared" si="13"/>
        <v>0</v>
      </c>
      <c r="P30" s="195">
        <f t="shared" si="13"/>
        <v>0</v>
      </c>
      <c r="Q30" s="195">
        <f t="shared" si="13"/>
        <v>0</v>
      </c>
      <c r="R30" s="195">
        <f t="shared" si="13"/>
        <v>0</v>
      </c>
      <c r="S30" s="195">
        <f t="shared" si="13"/>
        <v>0</v>
      </c>
      <c r="T30" s="195">
        <f t="shared" si="13"/>
        <v>0</v>
      </c>
      <c r="U30" s="195">
        <f t="shared" si="13"/>
        <v>0</v>
      </c>
      <c r="V30" s="195">
        <f t="shared" si="13"/>
        <v>0</v>
      </c>
      <c r="W30" s="214"/>
      <c r="X30" s="55"/>
      <c r="Y30" s="55"/>
      <c r="Z30" s="232"/>
      <c r="AA30" s="232"/>
      <c r="AB30" s="232"/>
      <c r="AC30" s="232"/>
    </row>
    <row r="31" spans="1:29" s="72" customFormat="1" ht="32.25" customHeight="1">
      <c r="A31" s="138"/>
      <c r="B31" s="139"/>
      <c r="C31" s="140" t="s">
        <v>129</v>
      </c>
      <c r="D31" s="90">
        <f t="shared" si="2"/>
        <v>1</v>
      </c>
      <c r="E31" s="90"/>
      <c r="F31" s="90"/>
      <c r="G31" s="90"/>
      <c r="H31" s="90">
        <v>1</v>
      </c>
      <c r="I31" s="195">
        <f t="shared" si="5"/>
        <v>3.3</v>
      </c>
      <c r="J31" s="194">
        <f t="shared" si="3"/>
        <v>3.3</v>
      </c>
      <c r="K31" s="195"/>
      <c r="L31" s="195"/>
      <c r="M31" s="194"/>
      <c r="N31" s="194">
        <v>3.3</v>
      </c>
      <c r="O31" s="194">
        <f t="shared" si="4"/>
        <v>0</v>
      </c>
      <c r="P31" s="198"/>
      <c r="Q31" s="198"/>
      <c r="R31" s="198"/>
      <c r="S31" s="198"/>
      <c r="T31" s="198"/>
      <c r="U31" s="198"/>
      <c r="V31" s="198"/>
      <c r="W31" s="214"/>
      <c r="X31" s="55"/>
      <c r="Y31" s="55"/>
      <c r="Z31" s="232"/>
      <c r="AA31" s="232"/>
      <c r="AB31" s="232"/>
      <c r="AC31" s="232"/>
    </row>
    <row r="32" spans="1:29" s="72" customFormat="1" ht="45" customHeight="1">
      <c r="A32" s="135"/>
      <c r="B32" s="139"/>
      <c r="C32" s="141" t="s">
        <v>130</v>
      </c>
      <c r="D32" s="90">
        <f t="shared" si="2"/>
        <v>4</v>
      </c>
      <c r="E32" s="90"/>
      <c r="F32" s="90"/>
      <c r="G32" s="90"/>
      <c r="H32" s="90">
        <v>4</v>
      </c>
      <c r="I32" s="195">
        <f t="shared" si="5"/>
        <v>8.2</v>
      </c>
      <c r="J32" s="194">
        <f t="shared" si="3"/>
        <v>8.2</v>
      </c>
      <c r="K32" s="195"/>
      <c r="L32" s="195"/>
      <c r="M32" s="194"/>
      <c r="N32" s="194">
        <v>8.2</v>
      </c>
      <c r="O32" s="194">
        <f t="shared" si="4"/>
        <v>0</v>
      </c>
      <c r="P32" s="198"/>
      <c r="Q32" s="198"/>
      <c r="R32" s="198"/>
      <c r="S32" s="198"/>
      <c r="T32" s="198"/>
      <c r="U32" s="198"/>
      <c r="V32" s="198"/>
      <c r="W32" s="214"/>
      <c r="X32" s="55"/>
      <c r="Y32" s="55"/>
      <c r="Z32" s="232"/>
      <c r="AA32" s="232"/>
      <c r="AB32" s="232"/>
      <c r="AC32" s="232"/>
    </row>
    <row r="33" spans="1:29" s="72" customFormat="1" ht="36" customHeight="1">
      <c r="A33" s="135"/>
      <c r="B33" s="139" t="s">
        <v>131</v>
      </c>
      <c r="C33" s="141" t="s">
        <v>132</v>
      </c>
      <c r="D33" s="90">
        <f t="shared" si="2"/>
        <v>0</v>
      </c>
      <c r="E33" s="90"/>
      <c r="F33" s="90"/>
      <c r="G33" s="90"/>
      <c r="H33" s="90"/>
      <c r="I33" s="195">
        <f t="shared" si="5"/>
        <v>0</v>
      </c>
      <c r="J33" s="194">
        <f t="shared" si="3"/>
        <v>0</v>
      </c>
      <c r="K33" s="195"/>
      <c r="L33" s="195"/>
      <c r="M33" s="194"/>
      <c r="N33" s="194"/>
      <c r="O33" s="194">
        <f t="shared" si="4"/>
        <v>0</v>
      </c>
      <c r="P33" s="198"/>
      <c r="Q33" s="202"/>
      <c r="R33" s="198"/>
      <c r="S33" s="198"/>
      <c r="T33" s="198"/>
      <c r="U33" s="198"/>
      <c r="V33" s="198"/>
      <c r="W33" s="214"/>
      <c r="X33" s="55"/>
      <c r="Y33" s="55"/>
      <c r="Z33" s="232"/>
      <c r="AA33" s="232"/>
      <c r="AB33" s="232"/>
      <c r="AC33" s="232"/>
    </row>
    <row r="34" spans="1:29" ht="56.25" customHeight="1">
      <c r="A34" s="135"/>
      <c r="B34" s="142" t="s">
        <v>133</v>
      </c>
      <c r="C34" s="93" t="s">
        <v>134</v>
      </c>
      <c r="D34" s="90">
        <f t="shared" si="2"/>
        <v>217</v>
      </c>
      <c r="E34" s="90"/>
      <c r="F34" s="90"/>
      <c r="G34" s="90"/>
      <c r="H34" s="90">
        <v>217</v>
      </c>
      <c r="I34" s="195">
        <f t="shared" si="5"/>
        <v>175.8</v>
      </c>
      <c r="J34" s="194">
        <f t="shared" si="3"/>
        <v>0</v>
      </c>
      <c r="K34" s="195"/>
      <c r="L34" s="195"/>
      <c r="M34" s="195"/>
      <c r="N34" s="195"/>
      <c r="O34" s="194">
        <f t="shared" si="4"/>
        <v>175.8</v>
      </c>
      <c r="P34" s="194">
        <v>0</v>
      </c>
      <c r="Q34" s="194"/>
      <c r="R34" s="194"/>
      <c r="S34" s="194">
        <v>175.8</v>
      </c>
      <c r="T34" s="194"/>
      <c r="U34" s="194"/>
      <c r="V34" s="194"/>
      <c r="W34" s="211"/>
      <c r="X34" s="54"/>
      <c r="Y34" s="54"/>
      <c r="Z34" s="57"/>
      <c r="AA34" s="57"/>
      <c r="AB34" s="57"/>
      <c r="AC34" s="57"/>
    </row>
    <row r="35" spans="1:29" ht="39.75" customHeight="1">
      <c r="A35" s="135"/>
      <c r="B35" s="143" t="s">
        <v>135</v>
      </c>
      <c r="C35" s="144" t="s">
        <v>136</v>
      </c>
      <c r="D35" s="90">
        <f t="shared" si="2"/>
        <v>1024</v>
      </c>
      <c r="E35" s="90">
        <f>E36</f>
        <v>0</v>
      </c>
      <c r="F35" s="90">
        <f>F36</f>
        <v>0</v>
      </c>
      <c r="G35" s="90">
        <f>G36</f>
        <v>0</v>
      </c>
      <c r="H35" s="90">
        <f>H36</f>
        <v>1024</v>
      </c>
      <c r="I35" s="195">
        <f t="shared" si="5"/>
        <v>26.7</v>
      </c>
      <c r="J35" s="194">
        <f t="shared" si="3"/>
        <v>0</v>
      </c>
      <c r="K35" s="195">
        <f>K36</f>
        <v>0</v>
      </c>
      <c r="L35" s="195">
        <f aca="true" t="shared" si="14" ref="L35:V35">L36</f>
        <v>0</v>
      </c>
      <c r="M35" s="195">
        <f t="shared" si="14"/>
        <v>0</v>
      </c>
      <c r="N35" s="195">
        <f t="shared" si="14"/>
        <v>0</v>
      </c>
      <c r="O35" s="195">
        <f t="shared" si="14"/>
        <v>26.7</v>
      </c>
      <c r="P35" s="195">
        <f t="shared" si="14"/>
        <v>0</v>
      </c>
      <c r="Q35" s="195">
        <f t="shared" si="14"/>
        <v>0</v>
      </c>
      <c r="R35" s="195">
        <f t="shared" si="14"/>
        <v>26.7</v>
      </c>
      <c r="S35" s="195">
        <f t="shared" si="14"/>
        <v>0</v>
      </c>
      <c r="T35" s="195">
        <f t="shared" si="14"/>
        <v>0</v>
      </c>
      <c r="U35" s="195">
        <f t="shared" si="14"/>
        <v>0</v>
      </c>
      <c r="V35" s="195">
        <f t="shared" si="14"/>
        <v>0</v>
      </c>
      <c r="W35" s="221"/>
      <c r="X35" s="54"/>
      <c r="Y35" s="54"/>
      <c r="Z35" s="57"/>
      <c r="AA35" s="57"/>
      <c r="AB35" s="57"/>
      <c r="AC35" s="57"/>
    </row>
    <row r="36" spans="1:29" ht="39.75" customHeight="1">
      <c r="A36" s="145"/>
      <c r="B36" s="95"/>
      <c r="C36" s="146" t="s">
        <v>137</v>
      </c>
      <c r="D36" s="90">
        <f t="shared" si="2"/>
        <v>1024</v>
      </c>
      <c r="E36" s="90"/>
      <c r="F36" s="90"/>
      <c r="G36" s="90"/>
      <c r="H36" s="90">
        <v>1024</v>
      </c>
      <c r="I36" s="195">
        <f t="shared" si="5"/>
        <v>26.7</v>
      </c>
      <c r="J36" s="194">
        <f t="shared" si="3"/>
        <v>0</v>
      </c>
      <c r="K36" s="195"/>
      <c r="L36" s="195"/>
      <c r="M36" s="195"/>
      <c r="N36" s="195"/>
      <c r="O36" s="194">
        <f t="shared" si="4"/>
        <v>26.7</v>
      </c>
      <c r="P36" s="194"/>
      <c r="Q36" s="194"/>
      <c r="R36" s="194">
        <v>26.7</v>
      </c>
      <c r="S36" s="194"/>
      <c r="T36" s="194"/>
      <c r="U36" s="194"/>
      <c r="V36" s="194"/>
      <c r="W36" s="222"/>
      <c r="X36" s="54"/>
      <c r="Y36" s="54"/>
      <c r="Z36" s="57"/>
      <c r="AA36" s="57"/>
      <c r="AB36" s="57"/>
      <c r="AC36" s="57"/>
    </row>
    <row r="37" spans="1:25" s="73" customFormat="1" ht="24.75" customHeight="1">
      <c r="A37" s="119"/>
      <c r="B37" s="120" t="s">
        <v>138</v>
      </c>
      <c r="C37" s="121"/>
      <c r="D37" s="90">
        <f t="shared" si="2"/>
        <v>1006</v>
      </c>
      <c r="E37" s="90">
        <f>E38+E39+E43</f>
        <v>10</v>
      </c>
      <c r="F37" s="90">
        <f>F38+F39+F43</f>
        <v>0</v>
      </c>
      <c r="G37" s="90">
        <f>G38+G39+G43</f>
        <v>0</v>
      </c>
      <c r="H37" s="90">
        <f>H38+H39+H43</f>
        <v>996</v>
      </c>
      <c r="I37" s="195">
        <f t="shared" si="5"/>
        <v>217.5</v>
      </c>
      <c r="J37" s="194">
        <f t="shared" si="3"/>
        <v>130</v>
      </c>
      <c r="K37" s="194">
        <f>K38+K39+K43</f>
        <v>50.5</v>
      </c>
      <c r="L37" s="194">
        <f>L38+L39+L43</f>
        <v>16</v>
      </c>
      <c r="M37" s="194">
        <f>M38+M39+M43</f>
        <v>0</v>
      </c>
      <c r="N37" s="194">
        <f>N38+N39+N43</f>
        <v>63.5</v>
      </c>
      <c r="O37" s="194">
        <f t="shared" si="4"/>
        <v>87.5</v>
      </c>
      <c r="P37" s="194">
        <f aca="true" t="shared" si="15" ref="P37:V37">P38+P39+P43</f>
        <v>0</v>
      </c>
      <c r="Q37" s="194">
        <f t="shared" si="15"/>
        <v>0</v>
      </c>
      <c r="R37" s="194">
        <f t="shared" si="15"/>
        <v>87.5</v>
      </c>
      <c r="S37" s="194">
        <f t="shared" si="15"/>
        <v>0</v>
      </c>
      <c r="T37" s="194">
        <f t="shared" si="15"/>
        <v>0</v>
      </c>
      <c r="U37" s="194">
        <f t="shared" si="15"/>
        <v>0</v>
      </c>
      <c r="V37" s="194">
        <f t="shared" si="15"/>
        <v>0</v>
      </c>
      <c r="W37" s="216"/>
      <c r="X37" s="217"/>
      <c r="Y37" s="217"/>
    </row>
    <row r="38" spans="1:28" s="72" customFormat="1" ht="55.5" customHeight="1">
      <c r="A38" s="147" t="s">
        <v>139</v>
      </c>
      <c r="B38" s="148" t="s">
        <v>140</v>
      </c>
      <c r="C38" s="93" t="s">
        <v>95</v>
      </c>
      <c r="D38" s="90">
        <f t="shared" si="2"/>
        <v>10</v>
      </c>
      <c r="E38" s="90">
        <v>10</v>
      </c>
      <c r="F38" s="90"/>
      <c r="G38" s="90"/>
      <c r="H38" s="90"/>
      <c r="I38" s="195">
        <f t="shared" si="5"/>
        <v>66.5</v>
      </c>
      <c r="J38" s="194">
        <f t="shared" si="3"/>
        <v>66.5</v>
      </c>
      <c r="K38" s="195">
        <v>50.5</v>
      </c>
      <c r="L38" s="195">
        <v>16</v>
      </c>
      <c r="M38" s="194"/>
      <c r="N38" s="194"/>
      <c r="O38" s="194">
        <f t="shared" si="4"/>
        <v>0</v>
      </c>
      <c r="P38" s="194"/>
      <c r="Q38" s="194"/>
      <c r="R38" s="194"/>
      <c r="S38" s="194"/>
      <c r="T38" s="194"/>
      <c r="U38" s="194"/>
      <c r="V38" s="194"/>
      <c r="W38" s="223"/>
      <c r="X38" s="55"/>
      <c r="Y38" s="55"/>
      <c r="Z38" s="232"/>
      <c r="AA38" s="232"/>
      <c r="AB38" s="232"/>
    </row>
    <row r="39" spans="1:28" s="72" customFormat="1" ht="44.25" customHeight="1">
      <c r="A39" s="149"/>
      <c r="B39" s="150"/>
      <c r="C39" s="151" t="s">
        <v>141</v>
      </c>
      <c r="D39" s="90">
        <f t="shared" si="2"/>
        <v>996</v>
      </c>
      <c r="E39" s="90">
        <f>E40+E41+E42</f>
        <v>0</v>
      </c>
      <c r="F39" s="90">
        <f>F40+F41+F42</f>
        <v>0</v>
      </c>
      <c r="G39" s="90">
        <f>G40+G41+G42</f>
        <v>0</v>
      </c>
      <c r="H39" s="90">
        <f>H40+H41+H42</f>
        <v>996</v>
      </c>
      <c r="I39" s="195">
        <f t="shared" si="5"/>
        <v>151</v>
      </c>
      <c r="J39" s="194">
        <f t="shared" si="3"/>
        <v>63.5</v>
      </c>
      <c r="K39" s="195">
        <f aca="true" t="shared" si="16" ref="K39:V39">K40+K41+K42</f>
        <v>0</v>
      </c>
      <c r="L39" s="195">
        <f t="shared" si="16"/>
        <v>0</v>
      </c>
      <c r="M39" s="195">
        <f t="shared" si="16"/>
        <v>0</v>
      </c>
      <c r="N39" s="195">
        <f t="shared" si="16"/>
        <v>63.5</v>
      </c>
      <c r="O39" s="195">
        <f t="shared" si="16"/>
        <v>87.5</v>
      </c>
      <c r="P39" s="195">
        <f t="shared" si="16"/>
        <v>0</v>
      </c>
      <c r="Q39" s="195">
        <f t="shared" si="16"/>
        <v>0</v>
      </c>
      <c r="R39" s="195">
        <f t="shared" si="16"/>
        <v>87.5</v>
      </c>
      <c r="S39" s="195">
        <f t="shared" si="16"/>
        <v>0</v>
      </c>
      <c r="T39" s="195">
        <f t="shared" si="16"/>
        <v>0</v>
      </c>
      <c r="U39" s="195">
        <f t="shared" si="16"/>
        <v>0</v>
      </c>
      <c r="V39" s="195">
        <f t="shared" si="16"/>
        <v>0</v>
      </c>
      <c r="W39" s="210"/>
      <c r="X39" s="55"/>
      <c r="Y39" s="55"/>
      <c r="Z39" s="232"/>
      <c r="AA39" s="232"/>
      <c r="AB39" s="232"/>
    </row>
    <row r="40" spans="1:28" s="72" customFormat="1" ht="51" customHeight="1">
      <c r="A40" s="149" t="s">
        <v>142</v>
      </c>
      <c r="B40" s="150"/>
      <c r="C40" s="151" t="s">
        <v>143</v>
      </c>
      <c r="D40" s="90">
        <f t="shared" si="2"/>
        <v>26</v>
      </c>
      <c r="E40" s="90"/>
      <c r="F40" s="90"/>
      <c r="G40" s="90"/>
      <c r="H40" s="90">
        <v>26</v>
      </c>
      <c r="I40" s="195">
        <f t="shared" si="5"/>
        <v>63.5</v>
      </c>
      <c r="J40" s="194">
        <f t="shared" si="3"/>
        <v>63.5</v>
      </c>
      <c r="K40" s="194"/>
      <c r="L40" s="194"/>
      <c r="M40" s="194"/>
      <c r="N40" s="194">
        <v>63.5</v>
      </c>
      <c r="O40" s="194">
        <f t="shared" si="4"/>
        <v>0</v>
      </c>
      <c r="P40" s="194"/>
      <c r="Q40" s="194"/>
      <c r="R40" s="194"/>
      <c r="S40" s="194"/>
      <c r="T40" s="194"/>
      <c r="U40" s="194"/>
      <c r="V40" s="194"/>
      <c r="W40" s="210"/>
      <c r="X40" s="55"/>
      <c r="Y40" s="55"/>
      <c r="Z40" s="232"/>
      <c r="AA40" s="232"/>
      <c r="AB40" s="232"/>
    </row>
    <row r="41" spans="1:28" s="72" customFormat="1" ht="28.5" customHeight="1">
      <c r="A41" s="149"/>
      <c r="B41" s="150"/>
      <c r="C41" s="151" t="s">
        <v>144</v>
      </c>
      <c r="D41" s="90">
        <f t="shared" si="2"/>
        <v>768</v>
      </c>
      <c r="E41" s="90"/>
      <c r="F41" s="90"/>
      <c r="G41" s="90"/>
      <c r="H41" s="90">
        <v>768</v>
      </c>
      <c r="I41" s="195">
        <f t="shared" si="5"/>
        <v>46.1</v>
      </c>
      <c r="J41" s="194">
        <f t="shared" si="3"/>
        <v>0</v>
      </c>
      <c r="K41" s="194"/>
      <c r="L41" s="194"/>
      <c r="M41" s="194"/>
      <c r="N41" s="194"/>
      <c r="O41" s="194">
        <f t="shared" si="4"/>
        <v>46.1</v>
      </c>
      <c r="P41" s="194"/>
      <c r="Q41" s="194"/>
      <c r="R41" s="194">
        <v>46.1</v>
      </c>
      <c r="S41" s="194"/>
      <c r="T41" s="194"/>
      <c r="U41" s="194"/>
      <c r="V41" s="194"/>
      <c r="W41" s="210"/>
      <c r="X41" s="55"/>
      <c r="Y41" s="55"/>
      <c r="Z41" s="232"/>
      <c r="AA41" s="232"/>
      <c r="AB41" s="232"/>
    </row>
    <row r="42" spans="1:28" s="72" customFormat="1" ht="27" customHeight="1">
      <c r="A42" s="149"/>
      <c r="B42" s="152"/>
      <c r="C42" s="151" t="s">
        <v>145</v>
      </c>
      <c r="D42" s="90">
        <f t="shared" si="2"/>
        <v>202</v>
      </c>
      <c r="E42" s="90"/>
      <c r="F42" s="90"/>
      <c r="G42" s="90"/>
      <c r="H42" s="90">
        <v>202</v>
      </c>
      <c r="I42" s="195">
        <f t="shared" si="5"/>
        <v>41.4</v>
      </c>
      <c r="J42" s="194">
        <f t="shared" si="3"/>
        <v>0</v>
      </c>
      <c r="K42" s="194"/>
      <c r="L42" s="194"/>
      <c r="M42" s="194"/>
      <c r="N42" s="194"/>
      <c r="O42" s="194">
        <f t="shared" si="4"/>
        <v>41.4</v>
      </c>
      <c r="P42" s="194"/>
      <c r="Q42" s="194"/>
      <c r="R42" s="194">
        <v>41.4</v>
      </c>
      <c r="S42" s="194"/>
      <c r="T42" s="194"/>
      <c r="U42" s="194"/>
      <c r="V42" s="194"/>
      <c r="W42" s="210"/>
      <c r="X42" s="55"/>
      <c r="Y42" s="55"/>
      <c r="Z42" s="232"/>
      <c r="AA42" s="232"/>
      <c r="AB42" s="232"/>
    </row>
    <row r="43" spans="1:28" s="72" customFormat="1" ht="37.5" customHeight="1">
      <c r="A43" s="153"/>
      <c r="B43" s="154" t="s">
        <v>146</v>
      </c>
      <c r="C43" s="141" t="s">
        <v>147</v>
      </c>
      <c r="D43" s="90">
        <f t="shared" si="2"/>
        <v>0</v>
      </c>
      <c r="E43" s="90"/>
      <c r="F43" s="90"/>
      <c r="G43" s="90"/>
      <c r="H43" s="90"/>
      <c r="I43" s="195">
        <f t="shared" si="5"/>
        <v>0</v>
      </c>
      <c r="J43" s="194">
        <f t="shared" si="3"/>
        <v>0</v>
      </c>
      <c r="K43" s="194"/>
      <c r="L43" s="194"/>
      <c r="M43" s="194"/>
      <c r="N43" s="194"/>
      <c r="O43" s="194">
        <f t="shared" si="4"/>
        <v>0</v>
      </c>
      <c r="P43" s="194"/>
      <c r="Q43" s="194"/>
      <c r="R43" s="194"/>
      <c r="S43" s="194"/>
      <c r="T43" s="194"/>
      <c r="U43" s="194"/>
      <c r="V43" s="194"/>
      <c r="W43" s="210"/>
      <c r="X43" s="55"/>
      <c r="Y43" s="55"/>
      <c r="Z43" s="232"/>
      <c r="AA43" s="232"/>
      <c r="AB43" s="232"/>
    </row>
    <row r="44" spans="1:25" s="73" customFormat="1" ht="25.5" customHeight="1">
      <c r="A44" s="155"/>
      <c r="B44" s="156" t="s">
        <v>148</v>
      </c>
      <c r="C44" s="157"/>
      <c r="D44" s="90">
        <f t="shared" si="2"/>
        <v>10</v>
      </c>
      <c r="E44" s="90">
        <f>E45+E46</f>
        <v>3</v>
      </c>
      <c r="F44" s="90">
        <f aca="true" t="shared" si="17" ref="F44:V44">F45+F46</f>
        <v>0</v>
      </c>
      <c r="G44" s="90">
        <f t="shared" si="17"/>
        <v>0</v>
      </c>
      <c r="H44" s="90">
        <f t="shared" si="17"/>
        <v>7</v>
      </c>
      <c r="I44" s="195">
        <f t="shared" si="5"/>
        <v>36.440000000000005</v>
      </c>
      <c r="J44" s="194">
        <f t="shared" si="3"/>
        <v>36.400000000000006</v>
      </c>
      <c r="K44" s="194">
        <f t="shared" si="17"/>
        <v>14.1</v>
      </c>
      <c r="L44" s="194">
        <f t="shared" si="17"/>
        <v>4.7</v>
      </c>
      <c r="M44" s="194">
        <f t="shared" si="17"/>
        <v>0</v>
      </c>
      <c r="N44" s="194">
        <f t="shared" si="17"/>
        <v>17.6</v>
      </c>
      <c r="O44" s="194">
        <f t="shared" si="17"/>
        <v>0.04</v>
      </c>
      <c r="P44" s="194">
        <f t="shared" si="17"/>
        <v>0</v>
      </c>
      <c r="Q44" s="194">
        <f t="shared" si="17"/>
        <v>0</v>
      </c>
      <c r="R44" s="194">
        <f t="shared" si="17"/>
        <v>0</v>
      </c>
      <c r="S44" s="194">
        <f t="shared" si="17"/>
        <v>0</v>
      </c>
      <c r="T44" s="194">
        <f t="shared" si="17"/>
        <v>0.04</v>
      </c>
      <c r="U44" s="194">
        <f t="shared" si="17"/>
        <v>0</v>
      </c>
      <c r="V44" s="194">
        <f t="shared" si="17"/>
        <v>0</v>
      </c>
      <c r="W44" s="216"/>
      <c r="X44" s="217"/>
      <c r="Y44" s="217"/>
    </row>
    <row r="45" spans="1:28" ht="67.5" customHeight="1">
      <c r="A45" s="158" t="s">
        <v>149</v>
      </c>
      <c r="B45" s="159" t="s">
        <v>150</v>
      </c>
      <c r="C45" s="160" t="s">
        <v>151</v>
      </c>
      <c r="D45" s="90">
        <f t="shared" si="2"/>
        <v>6</v>
      </c>
      <c r="E45" s="90"/>
      <c r="F45" s="90"/>
      <c r="G45" s="90"/>
      <c r="H45" s="90">
        <v>6</v>
      </c>
      <c r="I45" s="195">
        <f t="shared" si="5"/>
        <v>16.34</v>
      </c>
      <c r="J45" s="194">
        <f t="shared" si="3"/>
        <v>16.3</v>
      </c>
      <c r="K45" s="195"/>
      <c r="L45" s="195"/>
      <c r="M45" s="194"/>
      <c r="N45" s="194">
        <v>16.3</v>
      </c>
      <c r="O45" s="194">
        <f t="shared" si="4"/>
        <v>0.04</v>
      </c>
      <c r="P45" s="194"/>
      <c r="Q45" s="194"/>
      <c r="R45" s="194"/>
      <c r="S45" s="194"/>
      <c r="T45" s="194">
        <v>0.04</v>
      </c>
      <c r="U45" s="194"/>
      <c r="V45" s="194"/>
      <c r="W45" s="224"/>
      <c r="X45" s="54"/>
      <c r="Y45" s="54"/>
      <c r="Z45" s="57"/>
      <c r="AA45" s="57"/>
      <c r="AB45" s="57"/>
    </row>
    <row r="46" spans="1:28" ht="20.25" customHeight="1">
      <c r="A46" s="161" t="s">
        <v>152</v>
      </c>
      <c r="B46" s="92" t="s">
        <v>153</v>
      </c>
      <c r="C46" s="162" t="s">
        <v>154</v>
      </c>
      <c r="D46" s="90">
        <f t="shared" si="2"/>
        <v>4</v>
      </c>
      <c r="E46" s="90">
        <f>E47+E48+E49</f>
        <v>3</v>
      </c>
      <c r="F46" s="90">
        <f>F47+F48+F49</f>
        <v>0</v>
      </c>
      <c r="G46" s="90">
        <f>G47+G48+G49</f>
        <v>0</v>
      </c>
      <c r="H46" s="90">
        <f>H47+H48+H49</f>
        <v>1</v>
      </c>
      <c r="I46" s="195">
        <f t="shared" si="5"/>
        <v>20.1</v>
      </c>
      <c r="J46" s="194">
        <f t="shared" si="3"/>
        <v>20.1</v>
      </c>
      <c r="K46" s="194">
        <f>K47+K48+K49</f>
        <v>14.1</v>
      </c>
      <c r="L46" s="194">
        <f aca="true" t="shared" si="18" ref="L46:V46">L47+L48+L49</f>
        <v>4.7</v>
      </c>
      <c r="M46" s="194">
        <f t="shared" si="18"/>
        <v>0</v>
      </c>
      <c r="N46" s="194">
        <f t="shared" si="18"/>
        <v>1.3</v>
      </c>
      <c r="O46" s="194">
        <f t="shared" si="18"/>
        <v>0</v>
      </c>
      <c r="P46" s="194">
        <f t="shared" si="18"/>
        <v>0</v>
      </c>
      <c r="Q46" s="194">
        <f t="shared" si="18"/>
        <v>0</v>
      </c>
      <c r="R46" s="194">
        <f t="shared" si="18"/>
        <v>0</v>
      </c>
      <c r="S46" s="194">
        <f t="shared" si="18"/>
        <v>0</v>
      </c>
      <c r="T46" s="194">
        <f t="shared" si="18"/>
        <v>0</v>
      </c>
      <c r="U46" s="194">
        <f t="shared" si="18"/>
        <v>0</v>
      </c>
      <c r="V46" s="194">
        <f t="shared" si="18"/>
        <v>0</v>
      </c>
      <c r="W46" s="224"/>
      <c r="X46" s="54"/>
      <c r="Y46" s="54"/>
      <c r="Z46" s="57"/>
      <c r="AA46" s="57"/>
      <c r="AB46" s="57"/>
    </row>
    <row r="47" spans="1:28" s="72" customFormat="1" ht="24.75" customHeight="1">
      <c r="A47" s="163"/>
      <c r="B47" s="143"/>
      <c r="C47" s="164" t="s">
        <v>155</v>
      </c>
      <c r="D47" s="90">
        <f t="shared" si="2"/>
        <v>3</v>
      </c>
      <c r="E47" s="90">
        <v>3</v>
      </c>
      <c r="F47" s="90"/>
      <c r="G47" s="90"/>
      <c r="H47" s="90"/>
      <c r="I47" s="195">
        <f t="shared" si="5"/>
        <v>18.8</v>
      </c>
      <c r="J47" s="194">
        <f t="shared" si="3"/>
        <v>18.8</v>
      </c>
      <c r="K47" s="195">
        <v>14.1</v>
      </c>
      <c r="L47" s="195">
        <v>4.7</v>
      </c>
      <c r="M47" s="194"/>
      <c r="N47" s="194"/>
      <c r="O47" s="194">
        <f t="shared" si="4"/>
        <v>0</v>
      </c>
      <c r="P47" s="198"/>
      <c r="Q47" s="198"/>
      <c r="R47" s="198"/>
      <c r="S47" s="198"/>
      <c r="T47" s="198"/>
      <c r="U47" s="198"/>
      <c r="V47" s="198"/>
      <c r="W47" s="218"/>
      <c r="X47" s="55"/>
      <c r="Y47" s="55"/>
      <c r="Z47" s="232"/>
      <c r="AA47" s="232"/>
      <c r="AB47" s="232"/>
    </row>
    <row r="48" spans="1:28" s="72" customFormat="1" ht="24" customHeight="1">
      <c r="A48" s="163"/>
      <c r="B48" s="143"/>
      <c r="C48" s="164" t="s">
        <v>156</v>
      </c>
      <c r="D48" s="90">
        <f t="shared" si="2"/>
        <v>1</v>
      </c>
      <c r="E48" s="102"/>
      <c r="F48" s="90"/>
      <c r="G48" s="90"/>
      <c r="H48" s="90">
        <v>1</v>
      </c>
      <c r="I48" s="195">
        <f t="shared" si="5"/>
        <v>1.3</v>
      </c>
      <c r="J48" s="194">
        <f t="shared" si="3"/>
        <v>1.3</v>
      </c>
      <c r="K48" s="203"/>
      <c r="L48" s="195"/>
      <c r="M48" s="194"/>
      <c r="N48" s="195">
        <v>1.3</v>
      </c>
      <c r="O48" s="194">
        <f t="shared" si="4"/>
        <v>0</v>
      </c>
      <c r="P48" s="198"/>
      <c r="Q48" s="198"/>
      <c r="R48" s="198"/>
      <c r="S48" s="198"/>
      <c r="T48" s="198"/>
      <c r="U48" s="198"/>
      <c r="V48" s="198"/>
      <c r="W48" s="210"/>
      <c r="X48" s="55"/>
      <c r="Y48" s="55"/>
      <c r="Z48" s="232"/>
      <c r="AA48" s="232"/>
      <c r="AB48" s="232"/>
    </row>
    <row r="49" spans="1:28" s="72" customFormat="1" ht="21" customHeight="1">
      <c r="A49" s="165"/>
      <c r="B49" s="143"/>
      <c r="C49" s="164"/>
      <c r="D49" s="90">
        <f t="shared" si="2"/>
        <v>0</v>
      </c>
      <c r="E49" s="102"/>
      <c r="F49" s="90"/>
      <c r="G49" s="90"/>
      <c r="H49" s="90"/>
      <c r="I49" s="195">
        <f t="shared" si="5"/>
        <v>0</v>
      </c>
      <c r="J49" s="194">
        <f t="shared" si="3"/>
        <v>0</v>
      </c>
      <c r="K49" s="204"/>
      <c r="L49" s="195"/>
      <c r="M49" s="194"/>
      <c r="N49" s="195"/>
      <c r="O49" s="194">
        <f t="shared" si="4"/>
        <v>0</v>
      </c>
      <c r="P49" s="198"/>
      <c r="Q49" s="198"/>
      <c r="R49" s="198"/>
      <c r="S49" s="198"/>
      <c r="T49" s="198"/>
      <c r="U49" s="198"/>
      <c r="V49" s="198"/>
      <c r="W49" s="210"/>
      <c r="X49" s="55"/>
      <c r="Y49" s="55"/>
      <c r="Z49" s="232"/>
      <c r="AA49" s="232"/>
      <c r="AB49" s="232"/>
    </row>
    <row r="50" spans="1:25" s="73" customFormat="1" ht="24.75" customHeight="1">
      <c r="A50" s="119"/>
      <c r="B50" s="166" t="s">
        <v>157</v>
      </c>
      <c r="C50" s="167"/>
      <c r="D50" s="90">
        <f t="shared" si="2"/>
        <v>667</v>
      </c>
      <c r="E50" s="90">
        <f>E51+E52+E53</f>
        <v>0</v>
      </c>
      <c r="F50" s="90">
        <f aca="true" t="shared" si="19" ref="F50:V50">F51+F52+F53</f>
        <v>0</v>
      </c>
      <c r="G50" s="90">
        <f t="shared" si="19"/>
        <v>0</v>
      </c>
      <c r="H50" s="90">
        <f t="shared" si="19"/>
        <v>667</v>
      </c>
      <c r="I50" s="195">
        <f t="shared" si="5"/>
        <v>133.3</v>
      </c>
      <c r="J50" s="194">
        <f t="shared" si="3"/>
        <v>106.2</v>
      </c>
      <c r="K50" s="194">
        <f t="shared" si="19"/>
        <v>0</v>
      </c>
      <c r="L50" s="194">
        <f t="shared" si="19"/>
        <v>0</v>
      </c>
      <c r="M50" s="194">
        <f t="shared" si="19"/>
        <v>0</v>
      </c>
      <c r="N50" s="194">
        <f t="shared" si="19"/>
        <v>106.2</v>
      </c>
      <c r="O50" s="194">
        <f t="shared" si="19"/>
        <v>27.1</v>
      </c>
      <c r="P50" s="194">
        <f t="shared" si="19"/>
        <v>0</v>
      </c>
      <c r="Q50" s="194">
        <f t="shared" si="19"/>
        <v>0</v>
      </c>
      <c r="R50" s="194">
        <f t="shared" si="19"/>
        <v>27.1</v>
      </c>
      <c r="S50" s="194">
        <f t="shared" si="19"/>
        <v>0</v>
      </c>
      <c r="T50" s="194">
        <f t="shared" si="19"/>
        <v>0</v>
      </c>
      <c r="U50" s="194">
        <f t="shared" si="19"/>
        <v>0</v>
      </c>
      <c r="V50" s="194">
        <f t="shared" si="19"/>
        <v>0</v>
      </c>
      <c r="W50" s="216"/>
      <c r="X50" s="217"/>
      <c r="Y50" s="217"/>
    </row>
    <row r="51" spans="1:25" s="73" customFormat="1" ht="24.75" customHeight="1">
      <c r="A51" s="168"/>
      <c r="B51" s="169" t="s">
        <v>158</v>
      </c>
      <c r="C51" s="93" t="s">
        <v>159</v>
      </c>
      <c r="D51" s="90">
        <f t="shared" si="2"/>
        <v>64</v>
      </c>
      <c r="E51" s="90"/>
      <c r="F51" s="170"/>
      <c r="G51" s="170"/>
      <c r="H51" s="90">
        <v>64</v>
      </c>
      <c r="I51" s="195">
        <f t="shared" si="5"/>
        <v>93.4</v>
      </c>
      <c r="J51" s="194">
        <f t="shared" si="3"/>
        <v>93.4</v>
      </c>
      <c r="K51" s="194"/>
      <c r="L51" s="205"/>
      <c r="M51" s="205"/>
      <c r="N51" s="194">
        <v>93.4</v>
      </c>
      <c r="O51" s="194">
        <f t="shared" si="4"/>
        <v>0</v>
      </c>
      <c r="P51" s="205"/>
      <c r="Q51" s="205"/>
      <c r="R51" s="205"/>
      <c r="S51" s="205"/>
      <c r="T51" s="205"/>
      <c r="U51" s="205"/>
      <c r="V51" s="205"/>
      <c r="W51" s="216"/>
      <c r="X51" s="217"/>
      <c r="Y51" s="217"/>
    </row>
    <row r="52" spans="1:31" s="72" customFormat="1" ht="27" customHeight="1">
      <c r="A52" s="171"/>
      <c r="B52" s="172" t="s">
        <v>160</v>
      </c>
      <c r="C52" s="110" t="s">
        <v>161</v>
      </c>
      <c r="D52" s="90">
        <f t="shared" si="2"/>
        <v>25</v>
      </c>
      <c r="E52" s="173"/>
      <c r="F52" s="90"/>
      <c r="G52" s="90"/>
      <c r="H52" s="90">
        <v>25</v>
      </c>
      <c r="I52" s="195">
        <f t="shared" si="5"/>
        <v>12.8</v>
      </c>
      <c r="J52" s="194">
        <f t="shared" si="3"/>
        <v>12.8</v>
      </c>
      <c r="K52" s="195"/>
      <c r="L52" s="195"/>
      <c r="M52" s="194"/>
      <c r="N52" s="194">
        <v>12.8</v>
      </c>
      <c r="O52" s="194">
        <f t="shared" si="4"/>
        <v>0</v>
      </c>
      <c r="P52" s="198"/>
      <c r="Q52" s="198"/>
      <c r="R52" s="198"/>
      <c r="S52" s="204"/>
      <c r="T52" s="198"/>
      <c r="U52" s="198"/>
      <c r="V52" s="198"/>
      <c r="W52" s="225" t="s">
        <v>162</v>
      </c>
      <c r="X52" s="55"/>
      <c r="Y52" s="55"/>
      <c r="Z52" s="232"/>
      <c r="AA52" s="232"/>
      <c r="AB52" s="232"/>
      <c r="AC52" s="232"/>
      <c r="AD52" s="232"/>
      <c r="AE52" s="232"/>
    </row>
    <row r="53" spans="1:31" ht="24" customHeight="1">
      <c r="A53" s="171"/>
      <c r="B53" s="174" t="s">
        <v>163</v>
      </c>
      <c r="C53" s="144" t="s">
        <v>164</v>
      </c>
      <c r="D53" s="90">
        <f t="shared" si="2"/>
        <v>578</v>
      </c>
      <c r="E53" s="90">
        <f>E54+E55+E56+E57+E58+E59</f>
        <v>0</v>
      </c>
      <c r="F53" s="90">
        <f>F54+F55+F56+F57+F58+F59</f>
        <v>0</v>
      </c>
      <c r="G53" s="90">
        <f>G54+G55+G56+G57+G58+G59</f>
        <v>0</v>
      </c>
      <c r="H53" s="90">
        <f>H54+H55+H56+H57+H58+H59</f>
        <v>578</v>
      </c>
      <c r="I53" s="195">
        <f t="shared" si="5"/>
        <v>27.1</v>
      </c>
      <c r="J53" s="194">
        <f t="shared" si="3"/>
        <v>0</v>
      </c>
      <c r="K53" s="194"/>
      <c r="L53" s="194"/>
      <c r="M53" s="194"/>
      <c r="N53" s="194"/>
      <c r="O53" s="194">
        <f aca="true" t="shared" si="20" ref="O53:V53">O54+O55+O56+O57+O58+O59</f>
        <v>27.1</v>
      </c>
      <c r="P53" s="194">
        <f t="shared" si="20"/>
        <v>0</v>
      </c>
      <c r="Q53" s="194">
        <f t="shared" si="20"/>
        <v>0</v>
      </c>
      <c r="R53" s="194">
        <f t="shared" si="20"/>
        <v>27.1</v>
      </c>
      <c r="S53" s="194">
        <f t="shared" si="20"/>
        <v>0</v>
      </c>
      <c r="T53" s="194">
        <f t="shared" si="20"/>
        <v>0</v>
      </c>
      <c r="U53" s="194">
        <f t="shared" si="20"/>
        <v>0</v>
      </c>
      <c r="V53" s="194">
        <f t="shared" si="20"/>
        <v>0</v>
      </c>
      <c r="W53" s="226"/>
      <c r="X53" s="54"/>
      <c r="Y53" s="54"/>
      <c r="Z53" s="57"/>
      <c r="AA53" s="57"/>
      <c r="AB53" s="57"/>
      <c r="AC53" s="57"/>
      <c r="AD53" s="57"/>
      <c r="AE53" s="57"/>
    </row>
    <row r="54" spans="1:31" s="72" customFormat="1" ht="25.5" customHeight="1">
      <c r="A54" s="171"/>
      <c r="B54" s="175"/>
      <c r="C54" s="93" t="s">
        <v>165</v>
      </c>
      <c r="D54" s="90">
        <f t="shared" si="2"/>
        <v>0</v>
      </c>
      <c r="E54" s="90"/>
      <c r="F54" s="90"/>
      <c r="G54" s="90"/>
      <c r="H54" s="90"/>
      <c r="I54" s="195">
        <f t="shared" si="5"/>
        <v>0</v>
      </c>
      <c r="J54" s="194">
        <f t="shared" si="3"/>
        <v>0</v>
      </c>
      <c r="K54" s="195"/>
      <c r="L54" s="195"/>
      <c r="M54" s="194"/>
      <c r="N54" s="194"/>
      <c r="O54" s="194">
        <f t="shared" si="4"/>
        <v>0</v>
      </c>
      <c r="P54" s="198"/>
      <c r="Q54" s="198"/>
      <c r="R54" s="198"/>
      <c r="S54" s="198"/>
      <c r="T54" s="198"/>
      <c r="U54" s="198"/>
      <c r="V54" s="198"/>
      <c r="W54" s="227"/>
      <c r="X54" s="55"/>
      <c r="Y54" s="55"/>
      <c r="Z54" s="232"/>
      <c r="AA54" s="232"/>
      <c r="AB54" s="232"/>
      <c r="AC54" s="232"/>
      <c r="AD54" s="232"/>
      <c r="AE54" s="232"/>
    </row>
    <row r="55" spans="1:31" s="72" customFormat="1" ht="24.75" customHeight="1">
      <c r="A55" s="171"/>
      <c r="B55" s="175"/>
      <c r="C55" s="93" t="s">
        <v>166</v>
      </c>
      <c r="D55" s="90">
        <f t="shared" si="2"/>
        <v>136</v>
      </c>
      <c r="E55" s="90"/>
      <c r="F55" s="90"/>
      <c r="G55" s="90"/>
      <c r="H55" s="90">
        <v>136</v>
      </c>
      <c r="I55" s="195">
        <f t="shared" si="5"/>
        <v>27.1</v>
      </c>
      <c r="J55" s="194">
        <f t="shared" si="3"/>
        <v>0</v>
      </c>
      <c r="K55" s="195"/>
      <c r="L55" s="195"/>
      <c r="M55" s="194"/>
      <c r="N55" s="194"/>
      <c r="O55" s="194">
        <f t="shared" si="4"/>
        <v>27.1</v>
      </c>
      <c r="P55" s="198"/>
      <c r="Q55" s="198"/>
      <c r="R55" s="219">
        <v>27.1</v>
      </c>
      <c r="S55" s="198"/>
      <c r="T55" s="198"/>
      <c r="U55" s="198"/>
      <c r="V55" s="198"/>
      <c r="W55" s="211"/>
      <c r="X55" s="55"/>
      <c r="Y55" s="55"/>
      <c r="Z55" s="232"/>
      <c r="AA55" s="232"/>
      <c r="AB55" s="232"/>
      <c r="AC55" s="232"/>
      <c r="AD55" s="232"/>
      <c r="AE55" s="232"/>
    </row>
    <row r="56" spans="1:31" s="72" customFormat="1" ht="45" customHeight="1">
      <c r="A56" s="171"/>
      <c r="B56" s="175"/>
      <c r="C56" s="176" t="s">
        <v>167</v>
      </c>
      <c r="D56" s="90">
        <f t="shared" si="2"/>
        <v>103</v>
      </c>
      <c r="E56" s="90"/>
      <c r="F56" s="90"/>
      <c r="G56" s="90"/>
      <c r="H56" s="90">
        <v>103</v>
      </c>
      <c r="I56" s="195">
        <f t="shared" si="5"/>
        <v>307</v>
      </c>
      <c r="J56" s="194">
        <f t="shared" si="3"/>
        <v>307</v>
      </c>
      <c r="K56" s="195"/>
      <c r="L56" s="195"/>
      <c r="M56" s="194"/>
      <c r="N56" s="194">
        <v>307</v>
      </c>
      <c r="O56" s="194">
        <f t="shared" si="4"/>
        <v>0</v>
      </c>
      <c r="P56" s="198"/>
      <c r="Q56" s="198"/>
      <c r="R56" s="198"/>
      <c r="S56" s="198"/>
      <c r="T56" s="201"/>
      <c r="U56" s="198"/>
      <c r="V56" s="198"/>
      <c r="W56" s="211"/>
      <c r="X56" s="55"/>
      <c r="Y56" s="55"/>
      <c r="Z56" s="232"/>
      <c r="AA56" s="232"/>
      <c r="AB56" s="232"/>
      <c r="AC56" s="232"/>
      <c r="AD56" s="232"/>
      <c r="AE56" s="232"/>
    </row>
    <row r="57" spans="1:31" s="72" customFormat="1" ht="37.5" customHeight="1">
      <c r="A57" s="171"/>
      <c r="B57" s="175"/>
      <c r="C57" s="177" t="s">
        <v>168</v>
      </c>
      <c r="D57" s="90">
        <f t="shared" si="2"/>
        <v>14</v>
      </c>
      <c r="E57" s="90"/>
      <c r="F57" s="90"/>
      <c r="G57" s="90"/>
      <c r="H57" s="90">
        <v>14</v>
      </c>
      <c r="I57" s="195">
        <f t="shared" si="5"/>
        <v>9.7</v>
      </c>
      <c r="J57" s="194">
        <f t="shared" si="3"/>
        <v>9.7</v>
      </c>
      <c r="K57" s="195"/>
      <c r="L57" s="195"/>
      <c r="M57" s="194"/>
      <c r="N57" s="194">
        <v>9.7</v>
      </c>
      <c r="O57" s="194">
        <f t="shared" si="4"/>
        <v>0</v>
      </c>
      <c r="P57" s="198"/>
      <c r="Q57" s="198"/>
      <c r="R57" s="198"/>
      <c r="S57" s="198"/>
      <c r="T57" s="198"/>
      <c r="U57" s="198"/>
      <c r="V57" s="198"/>
      <c r="W57" s="228"/>
      <c r="X57" s="55"/>
      <c r="Y57" s="55"/>
      <c r="Z57" s="232"/>
      <c r="AA57" s="232"/>
      <c r="AB57" s="232"/>
      <c r="AC57" s="232"/>
      <c r="AD57" s="232"/>
      <c r="AE57" s="232"/>
    </row>
    <row r="58" spans="1:31" s="72" customFormat="1" ht="24.75" customHeight="1">
      <c r="A58" s="171"/>
      <c r="B58" s="175"/>
      <c r="C58" s="93" t="s">
        <v>169</v>
      </c>
      <c r="D58" s="90">
        <f t="shared" si="2"/>
        <v>325</v>
      </c>
      <c r="E58" s="90"/>
      <c r="F58" s="90"/>
      <c r="G58" s="90"/>
      <c r="H58" s="90">
        <v>325</v>
      </c>
      <c r="I58" s="195">
        <f t="shared" si="5"/>
        <v>19.5</v>
      </c>
      <c r="J58" s="194">
        <f t="shared" si="3"/>
        <v>19.5</v>
      </c>
      <c r="K58" s="195"/>
      <c r="L58" s="195"/>
      <c r="M58" s="194"/>
      <c r="N58" s="194">
        <v>19.5</v>
      </c>
      <c r="O58" s="194">
        <f t="shared" si="4"/>
        <v>0</v>
      </c>
      <c r="P58" s="198"/>
      <c r="Q58" s="198"/>
      <c r="R58" s="198"/>
      <c r="S58" s="198"/>
      <c r="T58" s="198"/>
      <c r="U58" s="198"/>
      <c r="V58" s="198"/>
      <c r="W58" s="229"/>
      <c r="X58" s="55"/>
      <c r="Y58" s="55"/>
      <c r="Z58" s="232"/>
      <c r="AA58" s="232"/>
      <c r="AB58" s="232"/>
      <c r="AC58" s="232"/>
      <c r="AD58" s="232"/>
      <c r="AE58" s="232"/>
    </row>
    <row r="59" spans="1:31" s="72" customFormat="1" ht="24.75" customHeight="1">
      <c r="A59" s="178"/>
      <c r="B59" s="179"/>
      <c r="C59" s="93" t="s">
        <v>170</v>
      </c>
      <c r="D59" s="90">
        <f t="shared" si="2"/>
        <v>0</v>
      </c>
      <c r="E59" s="90"/>
      <c r="F59" s="90"/>
      <c r="G59" s="90"/>
      <c r="H59" s="90"/>
      <c r="I59" s="195">
        <f t="shared" si="5"/>
        <v>0</v>
      </c>
      <c r="J59" s="194">
        <f t="shared" si="3"/>
        <v>0</v>
      </c>
      <c r="K59" s="195"/>
      <c r="L59" s="195"/>
      <c r="M59" s="194"/>
      <c r="N59" s="194"/>
      <c r="O59" s="194">
        <f t="shared" si="4"/>
        <v>0</v>
      </c>
      <c r="P59" s="198"/>
      <c r="Q59" s="198"/>
      <c r="R59" s="198"/>
      <c r="S59" s="198"/>
      <c r="T59" s="198"/>
      <c r="U59" s="198"/>
      <c r="V59" s="198"/>
      <c r="W59" s="211"/>
      <c r="X59" s="55"/>
      <c r="Y59" s="55"/>
      <c r="Z59" s="232"/>
      <c r="AA59" s="232"/>
      <c r="AB59" s="232"/>
      <c r="AC59" s="232"/>
      <c r="AD59" s="232"/>
      <c r="AE59" s="232"/>
    </row>
    <row r="60" spans="1:31" s="72" customFormat="1" ht="24.75" customHeight="1">
      <c r="A60" s="178"/>
      <c r="B60" s="180" t="s">
        <v>171</v>
      </c>
      <c r="C60" s="181"/>
      <c r="D60" s="90">
        <f t="shared" si="2"/>
        <v>3</v>
      </c>
      <c r="E60" s="90">
        <f>E61</f>
        <v>0</v>
      </c>
      <c r="F60" s="90">
        <f>F61</f>
        <v>0</v>
      </c>
      <c r="G60" s="90">
        <f>G61</f>
        <v>0</v>
      </c>
      <c r="H60" s="90">
        <f>H61</f>
        <v>3</v>
      </c>
      <c r="I60" s="194">
        <f>I61</f>
        <v>9.1</v>
      </c>
      <c r="J60" s="194">
        <f aca="true" t="shared" si="21" ref="J60:V60">J61</f>
        <v>9.1</v>
      </c>
      <c r="K60" s="90">
        <f t="shared" si="21"/>
        <v>0</v>
      </c>
      <c r="L60" s="90">
        <f t="shared" si="21"/>
        <v>0</v>
      </c>
      <c r="M60" s="90">
        <f t="shared" si="21"/>
        <v>0</v>
      </c>
      <c r="N60" s="194">
        <f t="shared" si="21"/>
        <v>9.1</v>
      </c>
      <c r="O60" s="90">
        <f t="shared" si="21"/>
        <v>0</v>
      </c>
      <c r="P60" s="90">
        <f t="shared" si="21"/>
        <v>0</v>
      </c>
      <c r="Q60" s="90">
        <f t="shared" si="21"/>
        <v>0</v>
      </c>
      <c r="R60" s="90">
        <f t="shared" si="21"/>
        <v>0</v>
      </c>
      <c r="S60" s="90">
        <f t="shared" si="21"/>
        <v>0</v>
      </c>
      <c r="T60" s="90">
        <f t="shared" si="21"/>
        <v>0</v>
      </c>
      <c r="U60" s="90">
        <f t="shared" si="21"/>
        <v>0</v>
      </c>
      <c r="V60" s="90">
        <f t="shared" si="21"/>
        <v>0</v>
      </c>
      <c r="W60" s="211"/>
      <c r="X60" s="55"/>
      <c r="Y60" s="55"/>
      <c r="Z60" s="232"/>
      <c r="AA60" s="232"/>
      <c r="AB60" s="232"/>
      <c r="AC60" s="232"/>
      <c r="AD60" s="232"/>
      <c r="AE60" s="232"/>
    </row>
    <row r="61" spans="1:31" s="72" customFormat="1" ht="67.5" customHeight="1">
      <c r="A61" s="182" t="s">
        <v>172</v>
      </c>
      <c r="B61" s="183" t="s">
        <v>173</v>
      </c>
      <c r="C61" s="184" t="s">
        <v>95</v>
      </c>
      <c r="D61" s="90">
        <f t="shared" si="2"/>
        <v>3</v>
      </c>
      <c r="E61" s="90"/>
      <c r="F61" s="90"/>
      <c r="G61" s="90"/>
      <c r="H61" s="90">
        <v>3</v>
      </c>
      <c r="I61" s="195">
        <f>J61+O61+V61</f>
        <v>9.1</v>
      </c>
      <c r="J61" s="194">
        <f>K61+L61+M61+N61</f>
        <v>9.1</v>
      </c>
      <c r="K61" s="195"/>
      <c r="L61" s="195"/>
      <c r="M61" s="194"/>
      <c r="N61" s="194">
        <v>9.1</v>
      </c>
      <c r="O61" s="194">
        <f>P61+Q61+R61+S61+T61+U61</f>
        <v>0</v>
      </c>
      <c r="P61" s="198"/>
      <c r="Q61" s="198"/>
      <c r="R61" s="198"/>
      <c r="S61" s="198"/>
      <c r="T61" s="198"/>
      <c r="U61" s="198"/>
      <c r="V61" s="198"/>
      <c r="W61" s="211"/>
      <c r="X61" s="55"/>
      <c r="Y61" s="55"/>
      <c r="Z61" s="232"/>
      <c r="AA61" s="232"/>
      <c r="AB61" s="232"/>
      <c r="AC61" s="232"/>
      <c r="AD61" s="232"/>
      <c r="AE61" s="232"/>
    </row>
    <row r="62" spans="1:31" s="72" customFormat="1" ht="24.75" customHeight="1">
      <c r="A62" s="185"/>
      <c r="B62" s="180" t="s">
        <v>174</v>
      </c>
      <c r="C62" s="181"/>
      <c r="D62" s="90">
        <f t="shared" si="2"/>
        <v>0</v>
      </c>
      <c r="E62" s="90">
        <f>E63</f>
        <v>0</v>
      </c>
      <c r="F62" s="90">
        <f>F63</f>
        <v>0</v>
      </c>
      <c r="G62" s="90">
        <f>G63</f>
        <v>0</v>
      </c>
      <c r="H62" s="90">
        <f>H63</f>
        <v>0</v>
      </c>
      <c r="I62" s="195">
        <f t="shared" si="5"/>
        <v>283.8</v>
      </c>
      <c r="J62" s="194">
        <f t="shared" si="3"/>
        <v>0</v>
      </c>
      <c r="K62" s="195">
        <f>K63</f>
        <v>0</v>
      </c>
      <c r="L62" s="195">
        <f aca="true" t="shared" si="22" ref="L62:V62">L63</f>
        <v>0</v>
      </c>
      <c r="M62" s="195">
        <f t="shared" si="22"/>
        <v>0</v>
      </c>
      <c r="N62" s="195">
        <f t="shared" si="22"/>
        <v>0</v>
      </c>
      <c r="O62" s="195">
        <f t="shared" si="22"/>
        <v>283.8</v>
      </c>
      <c r="P62" s="195">
        <f t="shared" si="22"/>
        <v>0</v>
      </c>
      <c r="Q62" s="195">
        <f t="shared" si="22"/>
        <v>0</v>
      </c>
      <c r="R62" s="195">
        <f t="shared" si="22"/>
        <v>0</v>
      </c>
      <c r="S62" s="195">
        <f t="shared" si="22"/>
        <v>0</v>
      </c>
      <c r="T62" s="195">
        <f t="shared" si="22"/>
        <v>0</v>
      </c>
      <c r="U62" s="195">
        <f t="shared" si="22"/>
        <v>283.8</v>
      </c>
      <c r="V62" s="195">
        <f t="shared" si="22"/>
        <v>0</v>
      </c>
      <c r="W62" s="211"/>
      <c r="X62" s="55"/>
      <c r="Y62" s="55"/>
      <c r="Z62" s="232"/>
      <c r="AA62" s="232"/>
      <c r="AB62" s="232"/>
      <c r="AC62" s="232"/>
      <c r="AD62" s="232"/>
      <c r="AE62" s="232"/>
    </row>
    <row r="63" spans="1:31" s="72" customFormat="1" ht="53.25" customHeight="1">
      <c r="A63" s="185"/>
      <c r="B63" s="186" t="s">
        <v>175</v>
      </c>
      <c r="C63" s="93" t="s">
        <v>176</v>
      </c>
      <c r="D63" s="90">
        <f t="shared" si="2"/>
        <v>0</v>
      </c>
      <c r="E63" s="90"/>
      <c r="F63" s="90"/>
      <c r="G63" s="90"/>
      <c r="H63" s="90"/>
      <c r="I63" s="195">
        <f t="shared" si="5"/>
        <v>283.8</v>
      </c>
      <c r="J63" s="194">
        <f t="shared" si="3"/>
        <v>0</v>
      </c>
      <c r="K63" s="195"/>
      <c r="L63" s="195"/>
      <c r="M63" s="194"/>
      <c r="N63" s="194"/>
      <c r="O63" s="194">
        <f>P63+Q63+R63+S63+T63+U63</f>
        <v>283.8</v>
      </c>
      <c r="P63" s="198"/>
      <c r="Q63" s="198"/>
      <c r="R63" s="198"/>
      <c r="S63" s="198"/>
      <c r="T63" s="198"/>
      <c r="U63" s="201">
        <v>283.8</v>
      </c>
      <c r="V63" s="198"/>
      <c r="W63" s="211"/>
      <c r="X63" s="55"/>
      <c r="Y63" s="55"/>
      <c r="Z63" s="232"/>
      <c r="AA63" s="232"/>
      <c r="AB63" s="232"/>
      <c r="AC63" s="232"/>
      <c r="AD63" s="232"/>
      <c r="AE63" s="232"/>
    </row>
    <row r="64" spans="1:25" s="74" customFormat="1" ht="33" customHeight="1">
      <c r="A64" s="187"/>
      <c r="B64" s="188" t="s">
        <v>177</v>
      </c>
      <c r="C64" s="189"/>
      <c r="D64" s="90">
        <f t="shared" si="2"/>
        <v>3500</v>
      </c>
      <c r="E64" s="90">
        <f>E7+E11+E15+E21+E26+E37+E44+E50+E60+E62</f>
        <v>339</v>
      </c>
      <c r="F64" s="90">
        <f aca="true" t="shared" si="23" ref="F64:U64">F7+F11+F15+F21+F26+F37+F44+F50+F60+F62</f>
        <v>4</v>
      </c>
      <c r="G64" s="90">
        <f t="shared" si="23"/>
        <v>195</v>
      </c>
      <c r="H64" s="90">
        <f t="shared" si="23"/>
        <v>2962</v>
      </c>
      <c r="I64" s="194">
        <f t="shared" si="23"/>
        <v>4098.64</v>
      </c>
      <c r="J64" s="194">
        <f t="shared" si="23"/>
        <v>3245.7</v>
      </c>
      <c r="K64" s="194">
        <f t="shared" si="23"/>
        <v>1930.6999999999998</v>
      </c>
      <c r="L64" s="194">
        <f t="shared" si="23"/>
        <v>1077.7</v>
      </c>
      <c r="M64" s="194">
        <f t="shared" si="23"/>
        <v>0</v>
      </c>
      <c r="N64" s="194">
        <f t="shared" si="23"/>
        <v>237.29999999999998</v>
      </c>
      <c r="O64" s="194">
        <f t="shared" si="23"/>
        <v>852.94</v>
      </c>
      <c r="P64" s="194">
        <f t="shared" si="23"/>
        <v>241.3</v>
      </c>
      <c r="Q64" s="194">
        <f t="shared" si="23"/>
        <v>10.7</v>
      </c>
      <c r="R64" s="194">
        <f t="shared" si="23"/>
        <v>141.3</v>
      </c>
      <c r="S64" s="194">
        <f t="shared" si="23"/>
        <v>175.8</v>
      </c>
      <c r="T64" s="194">
        <f t="shared" si="23"/>
        <v>0.04</v>
      </c>
      <c r="U64" s="194">
        <f t="shared" si="23"/>
        <v>283.8</v>
      </c>
      <c r="V64" s="199">
        <f>V7+V11+V15+V21+V26+V37+V44+V50+V62</f>
        <v>0</v>
      </c>
      <c r="W64" s="230"/>
      <c r="X64" s="231"/>
      <c r="Y64" s="231"/>
    </row>
    <row r="65" spans="1:25" ht="20.25">
      <c r="A65" s="233"/>
      <c r="B65" s="233"/>
      <c r="C65" s="234"/>
      <c r="D65" s="235"/>
      <c r="E65" s="236"/>
      <c r="F65" s="236"/>
      <c r="G65" s="236"/>
      <c r="H65" s="236"/>
      <c r="I65" s="240"/>
      <c r="J65" s="240"/>
      <c r="K65" s="241"/>
      <c r="L65" s="241"/>
      <c r="M65" s="241"/>
      <c r="N65" s="241"/>
      <c r="O65" s="240"/>
      <c r="P65" s="241"/>
      <c r="Q65" s="241"/>
      <c r="R65" s="241"/>
      <c r="S65" s="241"/>
      <c r="T65" s="241"/>
      <c r="U65" s="241"/>
      <c r="V65" s="241"/>
      <c r="W65" s="240"/>
      <c r="X65" s="63"/>
      <c r="Y65" s="63"/>
    </row>
    <row r="66" spans="1:25" ht="20.25">
      <c r="A66" s="233"/>
      <c r="B66" s="233"/>
      <c r="C66" s="234"/>
      <c r="D66" s="235"/>
      <c r="E66" s="236"/>
      <c r="F66" s="236"/>
      <c r="G66" s="236"/>
      <c r="H66" s="236"/>
      <c r="I66" s="240"/>
      <c r="J66" s="240"/>
      <c r="K66" s="241"/>
      <c r="L66" s="241"/>
      <c r="M66" s="241"/>
      <c r="N66" s="241"/>
      <c r="O66" s="240"/>
      <c r="P66" s="241"/>
      <c r="Q66" s="241"/>
      <c r="R66" s="241"/>
      <c r="S66" s="241"/>
      <c r="T66" s="241"/>
      <c r="U66" s="241"/>
      <c r="V66" s="241"/>
      <c r="W66" s="240"/>
      <c r="X66" s="63"/>
      <c r="Y66" s="63"/>
    </row>
    <row r="67" spans="1:25" ht="28.5" customHeight="1">
      <c r="A67" s="237" t="s">
        <v>178</v>
      </c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63"/>
      <c r="Y67" s="63"/>
    </row>
    <row r="68" spans="1:25" ht="20.25">
      <c r="A68" s="233"/>
      <c r="B68" s="233"/>
      <c r="C68" s="234"/>
      <c r="D68" s="235"/>
      <c r="E68" s="236"/>
      <c r="F68" s="236"/>
      <c r="G68" s="236"/>
      <c r="H68" s="236"/>
      <c r="I68" s="240"/>
      <c r="J68" s="240"/>
      <c r="K68" s="241"/>
      <c r="L68" s="241"/>
      <c r="M68" s="241"/>
      <c r="N68" s="241"/>
      <c r="O68" s="240"/>
      <c r="P68" s="241"/>
      <c r="Q68" s="241"/>
      <c r="R68" s="241"/>
      <c r="S68" s="241"/>
      <c r="T68" s="241"/>
      <c r="U68" s="241"/>
      <c r="V68" s="241"/>
      <c r="W68" s="240"/>
      <c r="X68" s="63"/>
      <c r="Y68" s="63"/>
    </row>
    <row r="69" spans="4:25" ht="15">
      <c r="D69" s="238"/>
      <c r="E69" s="239"/>
      <c r="F69" s="239"/>
      <c r="G69" s="239"/>
      <c r="H69" s="239"/>
      <c r="I69" s="58"/>
      <c r="J69" s="58"/>
      <c r="K69" s="59"/>
      <c r="L69" s="59"/>
      <c r="M69" s="59"/>
      <c r="N69" s="59"/>
      <c r="O69" s="58"/>
      <c r="P69" s="59"/>
      <c r="Q69" s="59"/>
      <c r="R69" s="59"/>
      <c r="S69" s="59"/>
      <c r="T69" s="59"/>
      <c r="U69" s="59"/>
      <c r="V69" s="59"/>
      <c r="W69" s="54"/>
      <c r="X69" s="63"/>
      <c r="Y69" s="63"/>
    </row>
    <row r="70" spans="4:25" ht="15">
      <c r="D70" s="238"/>
      <c r="E70" s="239"/>
      <c r="F70" s="239"/>
      <c r="G70" s="239"/>
      <c r="H70" s="239"/>
      <c r="I70" s="58"/>
      <c r="J70" s="58"/>
      <c r="K70" s="59"/>
      <c r="L70" s="59"/>
      <c r="M70" s="59"/>
      <c r="N70" s="59"/>
      <c r="O70" s="58"/>
      <c r="P70" s="59"/>
      <c r="Q70" s="59"/>
      <c r="R70" s="59"/>
      <c r="S70" s="59"/>
      <c r="T70" s="59"/>
      <c r="U70" s="59"/>
      <c r="V70" s="59"/>
      <c r="W70" s="54"/>
      <c r="X70" s="63"/>
      <c r="Y70" s="63"/>
    </row>
    <row r="71" spans="4:25" ht="15">
      <c r="D71" s="238"/>
      <c r="E71" s="239"/>
      <c r="F71" s="239"/>
      <c r="G71" s="239"/>
      <c r="H71" s="239"/>
      <c r="I71" s="58"/>
      <c r="J71" s="58"/>
      <c r="K71" s="59"/>
      <c r="L71" s="59"/>
      <c r="M71" s="59"/>
      <c r="N71" s="59"/>
      <c r="O71" s="58"/>
      <c r="P71" s="59"/>
      <c r="Q71" s="59"/>
      <c r="R71" s="59"/>
      <c r="S71" s="59"/>
      <c r="T71" s="59"/>
      <c r="U71" s="59"/>
      <c r="V71" s="59"/>
      <c r="W71" s="54"/>
      <c r="X71" s="63"/>
      <c r="Y71" s="63"/>
    </row>
    <row r="72" spans="4:25" ht="15">
      <c r="D72" s="238"/>
      <c r="E72" s="239"/>
      <c r="F72" s="239"/>
      <c r="G72" s="239"/>
      <c r="H72" s="239"/>
      <c r="I72" s="58"/>
      <c r="J72" s="58"/>
      <c r="K72" s="59"/>
      <c r="L72" s="59"/>
      <c r="M72" s="59"/>
      <c r="N72" s="59"/>
      <c r="O72" s="58"/>
      <c r="P72" s="59"/>
      <c r="Q72" s="59"/>
      <c r="R72" s="59"/>
      <c r="S72" s="59"/>
      <c r="T72" s="59"/>
      <c r="U72" s="59"/>
      <c r="V72" s="59"/>
      <c r="W72" s="54"/>
      <c r="X72" s="63"/>
      <c r="Y72" s="63"/>
    </row>
    <row r="73" spans="4:25" ht="15">
      <c r="D73" s="238"/>
      <c r="E73" s="239"/>
      <c r="F73" s="239"/>
      <c r="G73" s="239"/>
      <c r="H73" s="239"/>
      <c r="I73" s="58"/>
      <c r="J73" s="58"/>
      <c r="K73" s="59"/>
      <c r="L73" s="59"/>
      <c r="M73" s="59"/>
      <c r="N73" s="59"/>
      <c r="O73" s="58"/>
      <c r="P73" s="59"/>
      <c r="Q73" s="59"/>
      <c r="R73" s="59"/>
      <c r="S73" s="59"/>
      <c r="T73" s="59"/>
      <c r="U73" s="59"/>
      <c r="V73" s="59"/>
      <c r="W73" s="54"/>
      <c r="X73" s="63"/>
      <c r="Y73" s="63"/>
    </row>
    <row r="74" spans="4:25" ht="15">
      <c r="D74" s="238"/>
      <c r="E74" s="239"/>
      <c r="F74" s="239"/>
      <c r="G74" s="239"/>
      <c r="H74" s="239"/>
      <c r="I74" s="58"/>
      <c r="J74" s="58"/>
      <c r="K74" s="59"/>
      <c r="L74" s="59"/>
      <c r="M74" s="59"/>
      <c r="N74" s="59"/>
      <c r="O74" s="58"/>
      <c r="P74" s="59"/>
      <c r="Q74" s="59"/>
      <c r="R74" s="59"/>
      <c r="S74" s="59"/>
      <c r="T74" s="59"/>
      <c r="U74" s="59"/>
      <c r="V74" s="59"/>
      <c r="W74" s="54"/>
      <c r="X74" s="63"/>
      <c r="Y74" s="63"/>
    </row>
    <row r="75" spans="4:25" ht="15">
      <c r="D75" s="238"/>
      <c r="E75" s="239"/>
      <c r="F75" s="239"/>
      <c r="G75" s="239"/>
      <c r="H75" s="239"/>
      <c r="I75" s="58"/>
      <c r="J75" s="58"/>
      <c r="K75" s="59"/>
      <c r="L75" s="59"/>
      <c r="M75" s="59"/>
      <c r="N75" s="59"/>
      <c r="O75" s="58"/>
      <c r="P75" s="59"/>
      <c r="Q75" s="59"/>
      <c r="R75" s="59"/>
      <c r="S75" s="59"/>
      <c r="T75" s="59"/>
      <c r="U75" s="59"/>
      <c r="V75" s="59"/>
      <c r="W75" s="54"/>
      <c r="X75" s="63"/>
      <c r="Y75" s="63"/>
    </row>
    <row r="76" spans="4:25" ht="15">
      <c r="D76" s="238"/>
      <c r="E76" s="239"/>
      <c r="F76" s="239"/>
      <c r="G76" s="239"/>
      <c r="H76" s="239"/>
      <c r="I76" s="58"/>
      <c r="J76" s="58"/>
      <c r="K76" s="59"/>
      <c r="L76" s="59"/>
      <c r="M76" s="59"/>
      <c r="N76" s="59"/>
      <c r="O76" s="58"/>
      <c r="P76" s="59"/>
      <c r="Q76" s="59"/>
      <c r="R76" s="59"/>
      <c r="S76" s="59"/>
      <c r="T76" s="59"/>
      <c r="U76" s="59"/>
      <c r="V76" s="59"/>
      <c r="W76" s="54"/>
      <c r="X76" s="63"/>
      <c r="Y76" s="63"/>
    </row>
    <row r="77" spans="4:25" ht="15">
      <c r="D77" s="238"/>
      <c r="E77" s="239"/>
      <c r="F77" s="239"/>
      <c r="G77" s="239"/>
      <c r="H77" s="239"/>
      <c r="I77" s="58"/>
      <c r="J77" s="58"/>
      <c r="K77" s="59"/>
      <c r="L77" s="59"/>
      <c r="M77" s="59"/>
      <c r="N77" s="59"/>
      <c r="O77" s="58"/>
      <c r="P77" s="59"/>
      <c r="Q77" s="59"/>
      <c r="R77" s="59"/>
      <c r="S77" s="59"/>
      <c r="T77" s="59"/>
      <c r="U77" s="59"/>
      <c r="V77" s="59"/>
      <c r="W77" s="54"/>
      <c r="X77" s="63"/>
      <c r="Y77" s="63"/>
    </row>
    <row r="78" spans="4:25" ht="15">
      <c r="D78" s="238"/>
      <c r="E78" s="239"/>
      <c r="F78" s="239"/>
      <c r="G78" s="239"/>
      <c r="H78" s="239"/>
      <c r="I78" s="58"/>
      <c r="J78" s="58"/>
      <c r="K78" s="59"/>
      <c r="L78" s="59"/>
      <c r="M78" s="59"/>
      <c r="N78" s="59"/>
      <c r="O78" s="58"/>
      <c r="P78" s="59"/>
      <c r="Q78" s="59"/>
      <c r="R78" s="59"/>
      <c r="S78" s="59"/>
      <c r="T78" s="59"/>
      <c r="U78" s="59"/>
      <c r="V78" s="59"/>
      <c r="W78" s="54"/>
      <c r="X78" s="63"/>
      <c r="Y78" s="63"/>
    </row>
    <row r="79" spans="4:25" ht="15">
      <c r="D79" s="238"/>
      <c r="E79" s="239"/>
      <c r="F79" s="239"/>
      <c r="G79" s="239"/>
      <c r="H79" s="239"/>
      <c r="I79" s="58"/>
      <c r="J79" s="58"/>
      <c r="K79" s="59"/>
      <c r="L79" s="59"/>
      <c r="M79" s="59"/>
      <c r="N79" s="59"/>
      <c r="O79" s="58"/>
      <c r="P79" s="59"/>
      <c r="Q79" s="59"/>
      <c r="R79" s="59"/>
      <c r="S79" s="59"/>
      <c r="T79" s="59"/>
      <c r="U79" s="59"/>
      <c r="V79" s="59"/>
      <c r="W79" s="54"/>
      <c r="X79" s="63"/>
      <c r="Y79" s="63"/>
    </row>
    <row r="80" spans="4:25" ht="15">
      <c r="D80" s="238"/>
      <c r="E80" s="239"/>
      <c r="F80" s="239"/>
      <c r="G80" s="239"/>
      <c r="H80" s="239"/>
      <c r="I80" s="58"/>
      <c r="J80" s="58"/>
      <c r="K80" s="59"/>
      <c r="L80" s="59"/>
      <c r="M80" s="59"/>
      <c r="N80" s="59"/>
      <c r="O80" s="58"/>
      <c r="P80" s="59"/>
      <c r="Q80" s="59"/>
      <c r="R80" s="59"/>
      <c r="S80" s="59"/>
      <c r="T80" s="59"/>
      <c r="U80" s="59"/>
      <c r="V80" s="59"/>
      <c r="W80" s="54"/>
      <c r="X80" s="63"/>
      <c r="Y80" s="63"/>
    </row>
    <row r="81" spans="4:25" ht="15">
      <c r="D81" s="58"/>
      <c r="E81" s="55"/>
      <c r="F81" s="55"/>
      <c r="G81" s="55"/>
      <c r="H81" s="55"/>
      <c r="I81" s="58"/>
      <c r="J81" s="58"/>
      <c r="K81" s="59"/>
      <c r="L81" s="59"/>
      <c r="M81" s="59"/>
      <c r="N81" s="59"/>
      <c r="O81" s="58"/>
      <c r="P81" s="59"/>
      <c r="Q81" s="59"/>
      <c r="R81" s="59"/>
      <c r="S81" s="59"/>
      <c r="T81" s="59"/>
      <c r="U81" s="59"/>
      <c r="V81" s="59"/>
      <c r="W81" s="54"/>
      <c r="X81" s="63"/>
      <c r="Y81" s="63"/>
    </row>
    <row r="82" spans="4:25" ht="15">
      <c r="D82" s="58"/>
      <c r="E82" s="55"/>
      <c r="F82" s="55"/>
      <c r="G82" s="55"/>
      <c r="H82" s="55"/>
      <c r="I82" s="58"/>
      <c r="J82" s="58"/>
      <c r="K82" s="59"/>
      <c r="L82" s="59"/>
      <c r="M82" s="59"/>
      <c r="N82" s="59"/>
      <c r="O82" s="58"/>
      <c r="P82" s="59"/>
      <c r="Q82" s="59"/>
      <c r="R82" s="59"/>
      <c r="S82" s="59"/>
      <c r="T82" s="59"/>
      <c r="U82" s="59"/>
      <c r="V82" s="59"/>
      <c r="W82" s="54"/>
      <c r="X82" s="63"/>
      <c r="Y82" s="63"/>
    </row>
    <row r="83" spans="4:25" ht="15">
      <c r="D83" s="58"/>
      <c r="E83" s="55"/>
      <c r="F83" s="55"/>
      <c r="G83" s="55"/>
      <c r="H83" s="55"/>
      <c r="I83" s="58"/>
      <c r="J83" s="58"/>
      <c r="K83" s="59"/>
      <c r="L83" s="59"/>
      <c r="M83" s="59"/>
      <c r="N83" s="59"/>
      <c r="O83" s="58"/>
      <c r="P83" s="59"/>
      <c r="Q83" s="59"/>
      <c r="R83" s="59"/>
      <c r="S83" s="59"/>
      <c r="T83" s="59"/>
      <c r="U83" s="59"/>
      <c r="V83" s="59"/>
      <c r="W83" s="54"/>
      <c r="X83" s="63"/>
      <c r="Y83" s="63"/>
    </row>
    <row r="84" spans="4:25" ht="15">
      <c r="D84" s="58"/>
      <c r="E84" s="55"/>
      <c r="F84" s="55"/>
      <c r="G84" s="55"/>
      <c r="H84" s="55"/>
      <c r="I84" s="58"/>
      <c r="J84" s="58"/>
      <c r="K84" s="59"/>
      <c r="L84" s="59"/>
      <c r="M84" s="59"/>
      <c r="N84" s="59"/>
      <c r="O84" s="58"/>
      <c r="P84" s="59"/>
      <c r="Q84" s="59"/>
      <c r="R84" s="59"/>
      <c r="S84" s="59"/>
      <c r="T84" s="59"/>
      <c r="U84" s="59"/>
      <c r="V84" s="59"/>
      <c r="W84" s="54"/>
      <c r="X84" s="63"/>
      <c r="Y84" s="63"/>
    </row>
    <row r="85" spans="4:25" ht="15">
      <c r="D85" s="58"/>
      <c r="E85" s="55"/>
      <c r="F85" s="55"/>
      <c r="G85" s="55"/>
      <c r="H85" s="55"/>
      <c r="I85" s="58"/>
      <c r="J85" s="58"/>
      <c r="K85" s="59"/>
      <c r="L85" s="59"/>
      <c r="M85" s="59"/>
      <c r="N85" s="59"/>
      <c r="O85" s="58"/>
      <c r="P85" s="59"/>
      <c r="Q85" s="59"/>
      <c r="R85" s="59"/>
      <c r="S85" s="59"/>
      <c r="T85" s="59"/>
      <c r="U85" s="59"/>
      <c r="V85" s="59"/>
      <c r="W85" s="54"/>
      <c r="X85" s="63"/>
      <c r="Y85" s="63"/>
    </row>
    <row r="86" spans="4:25" ht="15">
      <c r="D86" s="58"/>
      <c r="E86" s="55"/>
      <c r="F86" s="55"/>
      <c r="G86" s="55"/>
      <c r="H86" s="55"/>
      <c r="I86" s="58"/>
      <c r="J86" s="58"/>
      <c r="K86" s="59"/>
      <c r="L86" s="59"/>
      <c r="M86" s="59"/>
      <c r="N86" s="59"/>
      <c r="O86" s="58"/>
      <c r="P86" s="59"/>
      <c r="Q86" s="59"/>
      <c r="R86" s="59"/>
      <c r="S86" s="59"/>
      <c r="T86" s="59"/>
      <c r="U86" s="59"/>
      <c r="V86" s="59"/>
      <c r="W86" s="54"/>
      <c r="X86" s="63"/>
      <c r="Y86" s="63"/>
    </row>
    <row r="87" spans="4:25" ht="15">
      <c r="D87" s="58"/>
      <c r="E87" s="55"/>
      <c r="F87" s="55"/>
      <c r="G87" s="55"/>
      <c r="H87" s="55"/>
      <c r="I87" s="58"/>
      <c r="J87" s="58"/>
      <c r="K87" s="59"/>
      <c r="L87" s="59"/>
      <c r="M87" s="59"/>
      <c r="N87" s="59"/>
      <c r="O87" s="58"/>
      <c r="P87" s="59"/>
      <c r="Q87" s="59"/>
      <c r="R87" s="59"/>
      <c r="S87" s="59"/>
      <c r="T87" s="59"/>
      <c r="U87" s="59"/>
      <c r="V87" s="59"/>
      <c r="W87" s="54"/>
      <c r="X87" s="63"/>
      <c r="Y87" s="63"/>
    </row>
    <row r="88" spans="4:25" ht="15">
      <c r="D88" s="58"/>
      <c r="E88" s="55"/>
      <c r="F88" s="55"/>
      <c r="G88" s="55"/>
      <c r="H88" s="55"/>
      <c r="I88" s="58"/>
      <c r="J88" s="58"/>
      <c r="K88" s="59"/>
      <c r="L88" s="59"/>
      <c r="M88" s="59"/>
      <c r="N88" s="59"/>
      <c r="O88" s="58"/>
      <c r="P88" s="59"/>
      <c r="Q88" s="59"/>
      <c r="R88" s="59"/>
      <c r="S88" s="59"/>
      <c r="T88" s="59"/>
      <c r="U88" s="59"/>
      <c r="V88" s="59"/>
      <c r="W88" s="54"/>
      <c r="X88" s="63"/>
      <c r="Y88" s="63"/>
    </row>
    <row r="89" spans="4:25" ht="15">
      <c r="D89" s="58"/>
      <c r="E89" s="55"/>
      <c r="F89" s="55"/>
      <c r="G89" s="55"/>
      <c r="H89" s="55"/>
      <c r="I89" s="58"/>
      <c r="J89" s="58"/>
      <c r="K89" s="59"/>
      <c r="L89" s="59"/>
      <c r="M89" s="59"/>
      <c r="N89" s="59"/>
      <c r="O89" s="58"/>
      <c r="P89" s="59"/>
      <c r="Q89" s="59"/>
      <c r="R89" s="59"/>
      <c r="S89" s="59"/>
      <c r="T89" s="59"/>
      <c r="U89" s="59"/>
      <c r="V89" s="59"/>
      <c r="W89" s="54"/>
      <c r="X89" s="63"/>
      <c r="Y89" s="63"/>
    </row>
    <row r="90" spans="4:25" ht="15">
      <c r="D90" s="58"/>
      <c r="E90" s="55"/>
      <c r="F90" s="55"/>
      <c r="G90" s="55"/>
      <c r="H90" s="55"/>
      <c r="I90" s="58"/>
      <c r="J90" s="58"/>
      <c r="K90" s="59"/>
      <c r="L90" s="59"/>
      <c r="M90" s="59"/>
      <c r="N90" s="59"/>
      <c r="O90" s="58"/>
      <c r="P90" s="59"/>
      <c r="Q90" s="59"/>
      <c r="R90" s="59"/>
      <c r="S90" s="59"/>
      <c r="T90" s="59"/>
      <c r="U90" s="59"/>
      <c r="V90" s="59"/>
      <c r="W90" s="54"/>
      <c r="X90" s="63"/>
      <c r="Y90" s="63"/>
    </row>
    <row r="91" spans="4:25" ht="15">
      <c r="D91" s="58"/>
      <c r="E91" s="55"/>
      <c r="F91" s="55"/>
      <c r="G91" s="55"/>
      <c r="H91" s="55"/>
      <c r="I91" s="58"/>
      <c r="J91" s="58"/>
      <c r="K91" s="59"/>
      <c r="L91" s="59"/>
      <c r="M91" s="59"/>
      <c r="N91" s="59"/>
      <c r="O91" s="58"/>
      <c r="P91" s="59"/>
      <c r="Q91" s="59"/>
      <c r="R91" s="59"/>
      <c r="S91" s="59"/>
      <c r="T91" s="59"/>
      <c r="U91" s="59"/>
      <c r="V91" s="59"/>
      <c r="W91" s="54"/>
      <c r="X91" s="63"/>
      <c r="Y91" s="63"/>
    </row>
    <row r="92" spans="4:25" ht="15">
      <c r="D92" s="58"/>
      <c r="E92" s="55"/>
      <c r="F92" s="55"/>
      <c r="G92" s="55"/>
      <c r="H92" s="55"/>
      <c r="I92" s="58"/>
      <c r="J92" s="58"/>
      <c r="K92" s="59"/>
      <c r="L92" s="59"/>
      <c r="M92" s="59"/>
      <c r="N92" s="59"/>
      <c r="O92" s="58"/>
      <c r="P92" s="59"/>
      <c r="Q92" s="59"/>
      <c r="R92" s="59"/>
      <c r="S92" s="59"/>
      <c r="T92" s="59"/>
      <c r="U92" s="59"/>
      <c r="V92" s="59"/>
      <c r="W92" s="54"/>
      <c r="X92" s="63"/>
      <c r="Y92" s="63"/>
    </row>
    <row r="93" spans="4:25" ht="15">
      <c r="D93" s="58"/>
      <c r="E93" s="55"/>
      <c r="F93" s="55"/>
      <c r="G93" s="55"/>
      <c r="H93" s="55"/>
      <c r="I93" s="58"/>
      <c r="J93" s="58"/>
      <c r="K93" s="59"/>
      <c r="L93" s="59"/>
      <c r="M93" s="59"/>
      <c r="N93" s="59"/>
      <c r="O93" s="58"/>
      <c r="P93" s="59"/>
      <c r="Q93" s="59"/>
      <c r="R93" s="59"/>
      <c r="S93" s="59"/>
      <c r="T93" s="59"/>
      <c r="U93" s="59"/>
      <c r="V93" s="59"/>
      <c r="W93" s="54"/>
      <c r="X93" s="63"/>
      <c r="Y93" s="63"/>
    </row>
    <row r="94" spans="4:25" ht="15">
      <c r="D94" s="58"/>
      <c r="E94" s="55"/>
      <c r="F94" s="55"/>
      <c r="G94" s="55"/>
      <c r="H94" s="55"/>
      <c r="I94" s="58"/>
      <c r="J94" s="58"/>
      <c r="K94" s="59"/>
      <c r="L94" s="59"/>
      <c r="M94" s="59"/>
      <c r="N94" s="59"/>
      <c r="O94" s="58"/>
      <c r="P94" s="59"/>
      <c r="Q94" s="59"/>
      <c r="R94" s="59"/>
      <c r="S94" s="59"/>
      <c r="T94" s="59"/>
      <c r="U94" s="59"/>
      <c r="V94" s="59"/>
      <c r="W94" s="54"/>
      <c r="X94" s="63"/>
      <c r="Y94" s="63"/>
    </row>
    <row r="95" spans="4:25" ht="15">
      <c r="D95" s="58"/>
      <c r="E95" s="55"/>
      <c r="F95" s="55"/>
      <c r="G95" s="55"/>
      <c r="H95" s="55"/>
      <c r="I95" s="58"/>
      <c r="J95" s="58"/>
      <c r="K95" s="59"/>
      <c r="L95" s="59"/>
      <c r="M95" s="59"/>
      <c r="N95" s="59"/>
      <c r="O95" s="58"/>
      <c r="P95" s="59"/>
      <c r="Q95" s="59"/>
      <c r="R95" s="59"/>
      <c r="S95" s="59"/>
      <c r="T95" s="59"/>
      <c r="U95" s="59"/>
      <c r="V95" s="59"/>
      <c r="W95" s="54"/>
      <c r="X95" s="63"/>
      <c r="Y95" s="63"/>
    </row>
    <row r="96" spans="4:25" ht="15">
      <c r="D96" s="58"/>
      <c r="E96" s="55"/>
      <c r="F96" s="55"/>
      <c r="G96" s="55"/>
      <c r="H96" s="55"/>
      <c r="I96" s="58"/>
      <c r="J96" s="58"/>
      <c r="K96" s="59"/>
      <c r="L96" s="59"/>
      <c r="M96" s="59"/>
      <c r="N96" s="59"/>
      <c r="O96" s="58"/>
      <c r="P96" s="59"/>
      <c r="Q96" s="59"/>
      <c r="R96" s="59"/>
      <c r="S96" s="59"/>
      <c r="T96" s="59"/>
      <c r="U96" s="59"/>
      <c r="V96" s="59"/>
      <c r="W96" s="54"/>
      <c r="X96" s="63"/>
      <c r="Y96" s="63"/>
    </row>
    <row r="97" spans="4:25" ht="15">
      <c r="D97" s="58"/>
      <c r="E97" s="55"/>
      <c r="F97" s="55"/>
      <c r="G97" s="55"/>
      <c r="H97" s="55"/>
      <c r="I97" s="58"/>
      <c r="J97" s="58"/>
      <c r="K97" s="59"/>
      <c r="L97" s="59"/>
      <c r="M97" s="59"/>
      <c r="N97" s="59"/>
      <c r="O97" s="58"/>
      <c r="P97" s="59"/>
      <c r="Q97" s="59"/>
      <c r="R97" s="59"/>
      <c r="S97" s="59"/>
      <c r="T97" s="59"/>
      <c r="U97" s="59"/>
      <c r="V97" s="59"/>
      <c r="W97" s="54"/>
      <c r="X97" s="63"/>
      <c r="Y97" s="63"/>
    </row>
    <row r="98" spans="4:25" ht="15">
      <c r="D98" s="58"/>
      <c r="E98" s="55"/>
      <c r="F98" s="55"/>
      <c r="G98" s="55"/>
      <c r="H98" s="55"/>
      <c r="I98" s="58"/>
      <c r="J98" s="58"/>
      <c r="K98" s="59"/>
      <c r="L98" s="59"/>
      <c r="M98" s="59"/>
      <c r="N98" s="59"/>
      <c r="O98" s="58"/>
      <c r="P98" s="59"/>
      <c r="Q98" s="59"/>
      <c r="R98" s="59"/>
      <c r="S98" s="59"/>
      <c r="T98" s="59"/>
      <c r="U98" s="59"/>
      <c r="V98" s="59"/>
      <c r="W98" s="54"/>
      <c r="X98" s="63"/>
      <c r="Y98" s="63"/>
    </row>
    <row r="99" spans="4:25" ht="15">
      <c r="D99" s="58"/>
      <c r="E99" s="55"/>
      <c r="F99" s="55"/>
      <c r="G99" s="55"/>
      <c r="H99" s="55"/>
      <c r="I99" s="58"/>
      <c r="J99" s="58"/>
      <c r="K99" s="59"/>
      <c r="L99" s="59"/>
      <c r="M99" s="59"/>
      <c r="N99" s="59"/>
      <c r="O99" s="58"/>
      <c r="P99" s="59"/>
      <c r="Q99" s="59"/>
      <c r="R99" s="59"/>
      <c r="S99" s="59"/>
      <c r="T99" s="59"/>
      <c r="U99" s="59"/>
      <c r="V99" s="59"/>
      <c r="W99" s="54"/>
      <c r="X99" s="63"/>
      <c r="Y99" s="63"/>
    </row>
    <row r="100" spans="4:25" ht="15">
      <c r="D100" s="58"/>
      <c r="E100" s="55"/>
      <c r="F100" s="55"/>
      <c r="G100" s="55"/>
      <c r="H100" s="55"/>
      <c r="I100" s="58"/>
      <c r="J100" s="58"/>
      <c r="K100" s="59"/>
      <c r="L100" s="59"/>
      <c r="M100" s="59"/>
      <c r="N100" s="59"/>
      <c r="O100" s="58"/>
      <c r="P100" s="59"/>
      <c r="Q100" s="59"/>
      <c r="R100" s="59"/>
      <c r="S100" s="59"/>
      <c r="T100" s="59"/>
      <c r="U100" s="59"/>
      <c r="V100" s="59"/>
      <c r="W100" s="54"/>
      <c r="X100" s="63"/>
      <c r="Y100" s="63"/>
    </row>
    <row r="101" spans="4:25" ht="15">
      <c r="D101" s="58"/>
      <c r="E101" s="55"/>
      <c r="F101" s="55"/>
      <c r="G101" s="55"/>
      <c r="H101" s="55"/>
      <c r="I101" s="58"/>
      <c r="J101" s="58"/>
      <c r="K101" s="59"/>
      <c r="L101" s="59"/>
      <c r="M101" s="59"/>
      <c r="N101" s="59"/>
      <c r="O101" s="58"/>
      <c r="P101" s="59"/>
      <c r="Q101" s="59"/>
      <c r="R101" s="59"/>
      <c r="S101" s="59"/>
      <c r="T101" s="59"/>
      <c r="U101" s="59"/>
      <c r="V101" s="59"/>
      <c r="W101" s="54"/>
      <c r="X101" s="63"/>
      <c r="Y101" s="63"/>
    </row>
    <row r="102" spans="4:25" ht="15">
      <c r="D102" s="58"/>
      <c r="E102" s="55"/>
      <c r="F102" s="55"/>
      <c r="G102" s="55"/>
      <c r="H102" s="55"/>
      <c r="I102" s="58"/>
      <c r="J102" s="58"/>
      <c r="K102" s="59"/>
      <c r="L102" s="59"/>
      <c r="M102" s="59"/>
      <c r="N102" s="59"/>
      <c r="O102" s="58"/>
      <c r="P102" s="59"/>
      <c r="Q102" s="59"/>
      <c r="R102" s="59"/>
      <c r="S102" s="59"/>
      <c r="T102" s="59"/>
      <c r="U102" s="59"/>
      <c r="V102" s="59"/>
      <c r="W102" s="54"/>
      <c r="X102" s="63"/>
      <c r="Y102" s="63"/>
    </row>
    <row r="103" spans="4:25" ht="15">
      <c r="D103" s="58"/>
      <c r="E103" s="55"/>
      <c r="F103" s="55"/>
      <c r="G103" s="55"/>
      <c r="H103" s="55"/>
      <c r="I103" s="58"/>
      <c r="J103" s="58"/>
      <c r="K103" s="59"/>
      <c r="L103" s="59"/>
      <c r="M103" s="59"/>
      <c r="N103" s="59"/>
      <c r="O103" s="58"/>
      <c r="P103" s="59"/>
      <c r="Q103" s="59"/>
      <c r="R103" s="59"/>
      <c r="S103" s="59"/>
      <c r="T103" s="59"/>
      <c r="U103" s="59"/>
      <c r="V103" s="59"/>
      <c r="W103" s="54"/>
      <c r="X103" s="63"/>
      <c r="Y103" s="63"/>
    </row>
    <row r="104" spans="4:25" ht="15">
      <c r="D104" s="58"/>
      <c r="E104" s="55"/>
      <c r="F104" s="55"/>
      <c r="G104" s="55"/>
      <c r="H104" s="55"/>
      <c r="I104" s="58"/>
      <c r="J104" s="58"/>
      <c r="K104" s="59"/>
      <c r="L104" s="59"/>
      <c r="M104" s="59"/>
      <c r="N104" s="59"/>
      <c r="O104" s="58"/>
      <c r="P104" s="59"/>
      <c r="Q104" s="59"/>
      <c r="R104" s="59"/>
      <c r="S104" s="59"/>
      <c r="T104" s="59"/>
      <c r="U104" s="59"/>
      <c r="V104" s="59"/>
      <c r="W104" s="54"/>
      <c r="X104" s="63"/>
      <c r="Y104" s="63"/>
    </row>
    <row r="105" spans="4:25" ht="15">
      <c r="D105" s="58"/>
      <c r="E105" s="55"/>
      <c r="F105" s="55"/>
      <c r="G105" s="55"/>
      <c r="H105" s="55"/>
      <c r="I105" s="58"/>
      <c r="J105" s="58"/>
      <c r="K105" s="59"/>
      <c r="L105" s="59"/>
      <c r="M105" s="59"/>
      <c r="N105" s="59"/>
      <c r="O105" s="58"/>
      <c r="P105" s="59"/>
      <c r="Q105" s="59"/>
      <c r="R105" s="59"/>
      <c r="S105" s="59"/>
      <c r="T105" s="59"/>
      <c r="U105" s="59"/>
      <c r="V105" s="59"/>
      <c r="W105" s="54"/>
      <c r="X105" s="63"/>
      <c r="Y105" s="63"/>
    </row>
    <row r="106" spans="4:25" ht="15">
      <c r="D106" s="58"/>
      <c r="E106" s="55"/>
      <c r="F106" s="55"/>
      <c r="G106" s="55"/>
      <c r="H106" s="55"/>
      <c r="I106" s="58"/>
      <c r="J106" s="58"/>
      <c r="K106" s="59"/>
      <c r="L106" s="59"/>
      <c r="M106" s="59"/>
      <c r="N106" s="59"/>
      <c r="O106" s="58"/>
      <c r="P106" s="59"/>
      <c r="Q106" s="59"/>
      <c r="R106" s="59"/>
      <c r="S106" s="59"/>
      <c r="T106" s="59"/>
      <c r="U106" s="59"/>
      <c r="V106" s="59"/>
      <c r="W106" s="54"/>
      <c r="X106" s="63"/>
      <c r="Y106" s="63"/>
    </row>
    <row r="107" spans="4:25" ht="15">
      <c r="D107" s="58"/>
      <c r="E107" s="55"/>
      <c r="F107" s="55"/>
      <c r="G107" s="55"/>
      <c r="H107" s="55"/>
      <c r="I107" s="58"/>
      <c r="J107" s="58"/>
      <c r="K107" s="59"/>
      <c r="L107" s="59"/>
      <c r="M107" s="59"/>
      <c r="N107" s="59"/>
      <c r="O107" s="58"/>
      <c r="P107" s="59"/>
      <c r="Q107" s="59"/>
      <c r="R107" s="59"/>
      <c r="S107" s="59"/>
      <c r="T107" s="59"/>
      <c r="U107" s="59"/>
      <c r="V107" s="59"/>
      <c r="W107" s="54"/>
      <c r="X107" s="63"/>
      <c r="Y107" s="63"/>
    </row>
    <row r="108" spans="4:25" ht="15">
      <c r="D108" s="58"/>
      <c r="E108" s="55"/>
      <c r="F108" s="55"/>
      <c r="G108" s="55"/>
      <c r="H108" s="55"/>
      <c r="I108" s="58"/>
      <c r="J108" s="58"/>
      <c r="K108" s="59"/>
      <c r="L108" s="59"/>
      <c r="M108" s="59"/>
      <c r="N108" s="59"/>
      <c r="O108" s="58"/>
      <c r="P108" s="59"/>
      <c r="Q108" s="59"/>
      <c r="R108" s="59"/>
      <c r="S108" s="59"/>
      <c r="T108" s="59"/>
      <c r="U108" s="59"/>
      <c r="V108" s="59"/>
      <c r="W108" s="54"/>
      <c r="X108" s="63"/>
      <c r="Y108" s="63"/>
    </row>
    <row r="109" spans="4:25" ht="15">
      <c r="D109" s="58"/>
      <c r="E109" s="55"/>
      <c r="F109" s="55"/>
      <c r="G109" s="55"/>
      <c r="H109" s="55"/>
      <c r="I109" s="58"/>
      <c r="J109" s="58"/>
      <c r="K109" s="59"/>
      <c r="L109" s="59"/>
      <c r="M109" s="59"/>
      <c r="N109" s="59"/>
      <c r="O109" s="58"/>
      <c r="P109" s="59"/>
      <c r="Q109" s="59"/>
      <c r="R109" s="59"/>
      <c r="S109" s="59"/>
      <c r="T109" s="59"/>
      <c r="U109" s="59"/>
      <c r="V109" s="59"/>
      <c r="W109" s="54"/>
      <c r="X109" s="63"/>
      <c r="Y109" s="63"/>
    </row>
    <row r="110" spans="4:25" ht="15">
      <c r="D110" s="58"/>
      <c r="E110" s="55"/>
      <c r="F110" s="55"/>
      <c r="G110" s="55"/>
      <c r="H110" s="55"/>
      <c r="I110" s="58"/>
      <c r="J110" s="58"/>
      <c r="K110" s="59"/>
      <c r="L110" s="59"/>
      <c r="M110" s="59"/>
      <c r="N110" s="59"/>
      <c r="O110" s="58"/>
      <c r="P110" s="59"/>
      <c r="Q110" s="59"/>
      <c r="R110" s="59"/>
      <c r="S110" s="59"/>
      <c r="T110" s="59"/>
      <c r="U110" s="59"/>
      <c r="V110" s="59"/>
      <c r="W110" s="54"/>
      <c r="X110" s="63"/>
      <c r="Y110" s="63"/>
    </row>
    <row r="111" spans="4:25" ht="15">
      <c r="D111" s="58"/>
      <c r="E111" s="55"/>
      <c r="F111" s="55"/>
      <c r="G111" s="55"/>
      <c r="H111" s="55"/>
      <c r="I111" s="58"/>
      <c r="J111" s="58"/>
      <c r="K111" s="59"/>
      <c r="L111" s="59"/>
      <c r="M111" s="59"/>
      <c r="N111" s="59"/>
      <c r="O111" s="58"/>
      <c r="P111" s="59"/>
      <c r="Q111" s="59"/>
      <c r="R111" s="59"/>
      <c r="S111" s="59"/>
      <c r="T111" s="59"/>
      <c r="U111" s="59"/>
      <c r="V111" s="59"/>
      <c r="W111" s="54"/>
      <c r="X111" s="63"/>
      <c r="Y111" s="63"/>
    </row>
    <row r="112" spans="4:25" ht="15">
      <c r="D112" s="58"/>
      <c r="E112" s="55"/>
      <c r="F112" s="55"/>
      <c r="G112" s="55"/>
      <c r="H112" s="55"/>
      <c r="I112" s="58"/>
      <c r="J112" s="58"/>
      <c r="K112" s="59"/>
      <c r="L112" s="59"/>
      <c r="M112" s="59"/>
      <c r="N112" s="59"/>
      <c r="O112" s="58"/>
      <c r="P112" s="59"/>
      <c r="Q112" s="59"/>
      <c r="R112" s="59"/>
      <c r="S112" s="59"/>
      <c r="T112" s="59"/>
      <c r="U112" s="59"/>
      <c r="V112" s="59"/>
      <c r="W112" s="54"/>
      <c r="X112" s="63"/>
      <c r="Y112" s="63"/>
    </row>
    <row r="113" spans="4:25" ht="15">
      <c r="D113" s="58"/>
      <c r="E113" s="55"/>
      <c r="F113" s="55"/>
      <c r="G113" s="55"/>
      <c r="H113" s="55"/>
      <c r="I113" s="58"/>
      <c r="J113" s="58"/>
      <c r="K113" s="59"/>
      <c r="L113" s="59"/>
      <c r="M113" s="59"/>
      <c r="N113" s="59"/>
      <c r="O113" s="58"/>
      <c r="P113" s="59"/>
      <c r="Q113" s="59"/>
      <c r="R113" s="59"/>
      <c r="S113" s="59"/>
      <c r="T113" s="59"/>
      <c r="U113" s="59"/>
      <c r="V113" s="59"/>
      <c r="W113" s="54"/>
      <c r="X113" s="63"/>
      <c r="Y113" s="63"/>
    </row>
    <row r="114" spans="4:25" ht="15">
      <c r="D114" s="58"/>
      <c r="E114" s="55"/>
      <c r="F114" s="55"/>
      <c r="G114" s="55"/>
      <c r="H114" s="55"/>
      <c r="I114" s="58"/>
      <c r="J114" s="58"/>
      <c r="K114" s="59"/>
      <c r="L114" s="59"/>
      <c r="M114" s="59"/>
      <c r="N114" s="59"/>
      <c r="O114" s="58"/>
      <c r="P114" s="59"/>
      <c r="Q114" s="59"/>
      <c r="R114" s="59"/>
      <c r="S114" s="59"/>
      <c r="T114" s="59"/>
      <c r="U114" s="59"/>
      <c r="V114" s="59"/>
      <c r="W114" s="54"/>
      <c r="X114" s="63"/>
      <c r="Y114" s="63"/>
    </row>
    <row r="115" spans="4:25" ht="15">
      <c r="D115" s="58"/>
      <c r="E115" s="55"/>
      <c r="F115" s="55"/>
      <c r="G115" s="55"/>
      <c r="H115" s="55"/>
      <c r="I115" s="58"/>
      <c r="J115" s="58"/>
      <c r="K115" s="59"/>
      <c r="L115" s="59"/>
      <c r="M115" s="59"/>
      <c r="N115" s="59"/>
      <c r="O115" s="58"/>
      <c r="P115" s="59"/>
      <c r="Q115" s="59"/>
      <c r="R115" s="59"/>
      <c r="S115" s="59"/>
      <c r="T115" s="59"/>
      <c r="U115" s="59"/>
      <c r="V115" s="59"/>
      <c r="W115" s="54"/>
      <c r="X115" s="63"/>
      <c r="Y115" s="63"/>
    </row>
    <row r="116" spans="4:25" ht="15">
      <c r="D116" s="58"/>
      <c r="E116" s="55"/>
      <c r="F116" s="55"/>
      <c r="G116" s="55"/>
      <c r="H116" s="55"/>
      <c r="I116" s="58"/>
      <c r="J116" s="58"/>
      <c r="K116" s="59"/>
      <c r="L116" s="59"/>
      <c r="M116" s="59"/>
      <c r="N116" s="59"/>
      <c r="O116" s="58"/>
      <c r="P116" s="59"/>
      <c r="Q116" s="59"/>
      <c r="R116" s="59"/>
      <c r="S116" s="59"/>
      <c r="T116" s="59"/>
      <c r="U116" s="59"/>
      <c r="V116" s="59"/>
      <c r="W116" s="54"/>
      <c r="X116" s="63"/>
      <c r="Y116" s="63"/>
    </row>
    <row r="117" spans="4:25" ht="15">
      <c r="D117" s="58"/>
      <c r="E117" s="55"/>
      <c r="F117" s="55"/>
      <c r="G117" s="55"/>
      <c r="H117" s="55"/>
      <c r="I117" s="58"/>
      <c r="J117" s="58"/>
      <c r="K117" s="59"/>
      <c r="L117" s="59"/>
      <c r="M117" s="59"/>
      <c r="N117" s="59"/>
      <c r="O117" s="58"/>
      <c r="P117" s="59"/>
      <c r="Q117" s="59"/>
      <c r="R117" s="59"/>
      <c r="S117" s="59"/>
      <c r="T117" s="59"/>
      <c r="U117" s="59"/>
      <c r="V117" s="59"/>
      <c r="W117" s="54"/>
      <c r="X117" s="63"/>
      <c r="Y117" s="63"/>
    </row>
    <row r="118" spans="4:25" ht="15">
      <c r="D118" s="58"/>
      <c r="E118" s="55"/>
      <c r="F118" s="55"/>
      <c r="G118" s="55"/>
      <c r="H118" s="55"/>
      <c r="I118" s="58"/>
      <c r="J118" s="58"/>
      <c r="K118" s="59"/>
      <c r="L118" s="59"/>
      <c r="M118" s="59"/>
      <c r="N118" s="59"/>
      <c r="O118" s="58"/>
      <c r="P118" s="59"/>
      <c r="Q118" s="59"/>
      <c r="R118" s="59"/>
      <c r="S118" s="59"/>
      <c r="T118" s="59"/>
      <c r="U118" s="59"/>
      <c r="V118" s="59"/>
      <c r="W118" s="54"/>
      <c r="X118" s="63"/>
      <c r="Y118" s="63"/>
    </row>
    <row r="119" spans="4:25" ht="15">
      <c r="D119" s="58"/>
      <c r="E119" s="55"/>
      <c r="F119" s="55"/>
      <c r="G119" s="55"/>
      <c r="H119" s="55"/>
      <c r="I119" s="58"/>
      <c r="J119" s="58"/>
      <c r="K119" s="59"/>
      <c r="L119" s="59"/>
      <c r="M119" s="59"/>
      <c r="N119" s="59"/>
      <c r="O119" s="58"/>
      <c r="P119" s="59"/>
      <c r="Q119" s="59"/>
      <c r="R119" s="59"/>
      <c r="S119" s="59"/>
      <c r="T119" s="59"/>
      <c r="U119" s="59"/>
      <c r="V119" s="59"/>
      <c r="W119" s="54"/>
      <c r="X119" s="63"/>
      <c r="Y119" s="63"/>
    </row>
    <row r="120" spans="4:25" ht="15">
      <c r="D120" s="58"/>
      <c r="E120" s="55"/>
      <c r="F120" s="55"/>
      <c r="G120" s="55"/>
      <c r="H120" s="55"/>
      <c r="I120" s="58"/>
      <c r="J120" s="58"/>
      <c r="K120" s="59"/>
      <c r="L120" s="59"/>
      <c r="M120" s="59"/>
      <c r="N120" s="59"/>
      <c r="O120" s="58"/>
      <c r="P120" s="59"/>
      <c r="Q120" s="59"/>
      <c r="R120" s="59"/>
      <c r="S120" s="59"/>
      <c r="T120" s="59"/>
      <c r="U120" s="59"/>
      <c r="V120" s="59"/>
      <c r="W120" s="54"/>
      <c r="X120" s="63"/>
      <c r="Y120" s="63"/>
    </row>
    <row r="121" spans="4:25" ht="15">
      <c r="D121" s="58"/>
      <c r="E121" s="55"/>
      <c r="F121" s="55"/>
      <c r="G121" s="55"/>
      <c r="H121" s="55"/>
      <c r="I121" s="58"/>
      <c r="J121" s="58"/>
      <c r="K121" s="59"/>
      <c r="L121" s="59"/>
      <c r="M121" s="59"/>
      <c r="N121" s="59"/>
      <c r="O121" s="58"/>
      <c r="P121" s="59"/>
      <c r="Q121" s="59"/>
      <c r="R121" s="59"/>
      <c r="S121" s="59"/>
      <c r="T121" s="59"/>
      <c r="U121" s="59"/>
      <c r="V121" s="59"/>
      <c r="W121" s="54"/>
      <c r="X121" s="63"/>
      <c r="Y121" s="63"/>
    </row>
    <row r="122" spans="4:25" ht="15">
      <c r="D122" s="58"/>
      <c r="E122" s="55"/>
      <c r="F122" s="55"/>
      <c r="G122" s="55"/>
      <c r="H122" s="55"/>
      <c r="I122" s="58"/>
      <c r="J122" s="58"/>
      <c r="K122" s="59"/>
      <c r="L122" s="59"/>
      <c r="M122" s="59"/>
      <c r="N122" s="59"/>
      <c r="O122" s="58"/>
      <c r="P122" s="59"/>
      <c r="Q122" s="59"/>
      <c r="R122" s="59"/>
      <c r="S122" s="59"/>
      <c r="T122" s="59"/>
      <c r="U122" s="59"/>
      <c r="V122" s="59"/>
      <c r="W122" s="54"/>
      <c r="X122" s="63"/>
      <c r="Y122" s="63"/>
    </row>
    <row r="123" spans="4:25" ht="15">
      <c r="D123" s="58"/>
      <c r="E123" s="55"/>
      <c r="F123" s="55"/>
      <c r="G123" s="55"/>
      <c r="H123" s="55"/>
      <c r="I123" s="58"/>
      <c r="J123" s="58"/>
      <c r="K123" s="59"/>
      <c r="L123" s="59"/>
      <c r="M123" s="59"/>
      <c r="N123" s="59"/>
      <c r="O123" s="58"/>
      <c r="P123" s="59"/>
      <c r="Q123" s="59"/>
      <c r="R123" s="59"/>
      <c r="S123" s="59"/>
      <c r="T123" s="59"/>
      <c r="U123" s="59"/>
      <c r="V123" s="59"/>
      <c r="W123" s="54"/>
      <c r="X123" s="63"/>
      <c r="Y123" s="63"/>
    </row>
    <row r="124" spans="4:25" ht="15">
      <c r="D124" s="58"/>
      <c r="E124" s="55"/>
      <c r="F124" s="55"/>
      <c r="G124" s="55"/>
      <c r="H124" s="55"/>
      <c r="I124" s="58"/>
      <c r="J124" s="58"/>
      <c r="K124" s="59"/>
      <c r="L124" s="59"/>
      <c r="M124" s="59"/>
      <c r="N124" s="59"/>
      <c r="O124" s="58"/>
      <c r="P124" s="59"/>
      <c r="Q124" s="59"/>
      <c r="R124" s="59"/>
      <c r="S124" s="59"/>
      <c r="T124" s="59"/>
      <c r="U124" s="59"/>
      <c r="V124" s="59"/>
      <c r="W124" s="54"/>
      <c r="X124" s="63"/>
      <c r="Y124" s="63"/>
    </row>
    <row r="125" spans="4:25" ht="15">
      <c r="D125" s="58"/>
      <c r="E125" s="55"/>
      <c r="F125" s="55"/>
      <c r="G125" s="55"/>
      <c r="H125" s="55"/>
      <c r="I125" s="58"/>
      <c r="J125" s="58"/>
      <c r="K125" s="59"/>
      <c r="L125" s="59"/>
      <c r="M125" s="59"/>
      <c r="N125" s="59"/>
      <c r="O125" s="58"/>
      <c r="P125" s="59"/>
      <c r="Q125" s="59"/>
      <c r="R125" s="59"/>
      <c r="S125" s="59"/>
      <c r="T125" s="59"/>
      <c r="U125" s="59"/>
      <c r="V125" s="59"/>
      <c r="W125" s="54"/>
      <c r="X125" s="63"/>
      <c r="Y125" s="63"/>
    </row>
    <row r="126" spans="4:25" ht="15">
      <c r="D126" s="58"/>
      <c r="E126" s="55"/>
      <c r="F126" s="55"/>
      <c r="G126" s="55"/>
      <c r="H126" s="55"/>
      <c r="I126" s="58"/>
      <c r="J126" s="58"/>
      <c r="K126" s="59"/>
      <c r="L126" s="59"/>
      <c r="M126" s="59"/>
      <c r="N126" s="59"/>
      <c r="O126" s="58"/>
      <c r="P126" s="59"/>
      <c r="Q126" s="59"/>
      <c r="R126" s="59"/>
      <c r="S126" s="59"/>
      <c r="T126" s="59"/>
      <c r="U126" s="59"/>
      <c r="V126" s="59"/>
      <c r="W126" s="54"/>
      <c r="X126" s="63"/>
      <c r="Y126" s="63"/>
    </row>
    <row r="127" spans="4:25" ht="15">
      <c r="D127" s="58"/>
      <c r="E127" s="55"/>
      <c r="F127" s="55"/>
      <c r="G127" s="55"/>
      <c r="H127" s="55"/>
      <c r="I127" s="58"/>
      <c r="J127" s="58"/>
      <c r="K127" s="59"/>
      <c r="L127" s="59"/>
      <c r="M127" s="59"/>
      <c r="N127" s="59"/>
      <c r="O127" s="58"/>
      <c r="P127" s="59"/>
      <c r="Q127" s="59"/>
      <c r="R127" s="59"/>
      <c r="S127" s="59"/>
      <c r="T127" s="59"/>
      <c r="U127" s="59"/>
      <c r="V127" s="59"/>
      <c r="W127" s="54"/>
      <c r="X127" s="63"/>
      <c r="Y127" s="63"/>
    </row>
    <row r="128" spans="4:25" ht="15">
      <c r="D128" s="58"/>
      <c r="E128" s="55"/>
      <c r="F128" s="55"/>
      <c r="G128" s="55"/>
      <c r="H128" s="55"/>
      <c r="I128" s="58"/>
      <c r="J128" s="58"/>
      <c r="K128" s="59"/>
      <c r="L128" s="59"/>
      <c r="M128" s="59"/>
      <c r="N128" s="59"/>
      <c r="O128" s="58"/>
      <c r="P128" s="59"/>
      <c r="Q128" s="59"/>
      <c r="R128" s="59"/>
      <c r="S128" s="59"/>
      <c r="T128" s="59"/>
      <c r="U128" s="59"/>
      <c r="V128" s="59"/>
      <c r="W128" s="54"/>
      <c r="X128" s="63"/>
      <c r="Y128" s="63"/>
    </row>
    <row r="129" spans="4:25" ht="15">
      <c r="D129" s="58"/>
      <c r="E129" s="55"/>
      <c r="F129" s="55"/>
      <c r="G129" s="55"/>
      <c r="H129" s="55"/>
      <c r="I129" s="58"/>
      <c r="J129" s="58"/>
      <c r="K129" s="59"/>
      <c r="L129" s="59"/>
      <c r="M129" s="59"/>
      <c r="N129" s="59"/>
      <c r="O129" s="58"/>
      <c r="P129" s="59"/>
      <c r="Q129" s="59"/>
      <c r="R129" s="59"/>
      <c r="S129" s="59"/>
      <c r="T129" s="59"/>
      <c r="U129" s="59"/>
      <c r="V129" s="59"/>
      <c r="W129" s="54"/>
      <c r="X129" s="63"/>
      <c r="Y129" s="63"/>
    </row>
    <row r="130" spans="4:25" ht="15">
      <c r="D130" s="58"/>
      <c r="E130" s="55"/>
      <c r="F130" s="55"/>
      <c r="G130" s="55"/>
      <c r="H130" s="55"/>
      <c r="I130" s="58"/>
      <c r="J130" s="58"/>
      <c r="K130" s="59"/>
      <c r="L130" s="59"/>
      <c r="M130" s="59"/>
      <c r="N130" s="59"/>
      <c r="O130" s="58"/>
      <c r="P130" s="59"/>
      <c r="Q130" s="59"/>
      <c r="R130" s="59"/>
      <c r="S130" s="59"/>
      <c r="T130" s="59"/>
      <c r="U130" s="59"/>
      <c r="V130" s="59"/>
      <c r="W130" s="54"/>
      <c r="X130" s="63"/>
      <c r="Y130" s="63"/>
    </row>
    <row r="131" spans="4:25" ht="15">
      <c r="D131" s="58"/>
      <c r="E131" s="55"/>
      <c r="F131" s="55"/>
      <c r="G131" s="55"/>
      <c r="H131" s="55"/>
      <c r="I131" s="58"/>
      <c r="J131" s="58"/>
      <c r="K131" s="59"/>
      <c r="L131" s="59"/>
      <c r="M131" s="59"/>
      <c r="N131" s="59"/>
      <c r="O131" s="58"/>
      <c r="P131" s="59"/>
      <c r="Q131" s="59"/>
      <c r="R131" s="59"/>
      <c r="S131" s="59"/>
      <c r="T131" s="59"/>
      <c r="U131" s="59"/>
      <c r="V131" s="59"/>
      <c r="W131" s="54"/>
      <c r="X131" s="63"/>
      <c r="Y131" s="63"/>
    </row>
    <row r="132" spans="4:25" ht="15">
      <c r="D132" s="58"/>
      <c r="E132" s="55"/>
      <c r="F132" s="55"/>
      <c r="G132" s="55"/>
      <c r="H132" s="55"/>
      <c r="I132" s="58"/>
      <c r="J132" s="58"/>
      <c r="K132" s="59"/>
      <c r="L132" s="59"/>
      <c r="M132" s="59"/>
      <c r="N132" s="59"/>
      <c r="O132" s="58"/>
      <c r="P132" s="59"/>
      <c r="Q132" s="59"/>
      <c r="R132" s="59"/>
      <c r="S132" s="59"/>
      <c r="T132" s="59"/>
      <c r="U132" s="59"/>
      <c r="V132" s="59"/>
      <c r="W132" s="54"/>
      <c r="X132" s="63"/>
      <c r="Y132" s="63"/>
    </row>
    <row r="133" spans="4:25" ht="15">
      <c r="D133" s="58"/>
      <c r="E133" s="55"/>
      <c r="F133" s="55"/>
      <c r="G133" s="55"/>
      <c r="H133" s="55"/>
      <c r="I133" s="58"/>
      <c r="J133" s="58"/>
      <c r="K133" s="59"/>
      <c r="L133" s="59"/>
      <c r="M133" s="59"/>
      <c r="N133" s="59"/>
      <c r="O133" s="58"/>
      <c r="P133" s="59"/>
      <c r="Q133" s="59"/>
      <c r="R133" s="59"/>
      <c r="S133" s="59"/>
      <c r="T133" s="59"/>
      <c r="U133" s="59"/>
      <c r="V133" s="59"/>
      <c r="W133" s="54"/>
      <c r="X133" s="63"/>
      <c r="Y133" s="63"/>
    </row>
    <row r="134" spans="4:25" ht="15">
      <c r="D134" s="58"/>
      <c r="E134" s="55"/>
      <c r="F134" s="55"/>
      <c r="G134" s="55"/>
      <c r="H134" s="55"/>
      <c r="I134" s="58"/>
      <c r="J134" s="58"/>
      <c r="K134" s="59"/>
      <c r="L134" s="59"/>
      <c r="M134" s="59"/>
      <c r="N134" s="59"/>
      <c r="O134" s="58"/>
      <c r="P134" s="59"/>
      <c r="Q134" s="59"/>
      <c r="R134" s="59"/>
      <c r="S134" s="59"/>
      <c r="T134" s="59"/>
      <c r="U134" s="59"/>
      <c r="V134" s="59"/>
      <c r="W134" s="54"/>
      <c r="X134" s="63"/>
      <c r="Y134" s="63"/>
    </row>
    <row r="135" spans="4:25" ht="15">
      <c r="D135" s="58"/>
      <c r="E135" s="55"/>
      <c r="F135" s="55"/>
      <c r="G135" s="55"/>
      <c r="H135" s="55"/>
      <c r="I135" s="58"/>
      <c r="J135" s="58"/>
      <c r="K135" s="59"/>
      <c r="L135" s="59"/>
      <c r="M135" s="59"/>
      <c r="N135" s="59"/>
      <c r="O135" s="58"/>
      <c r="P135" s="59"/>
      <c r="Q135" s="59"/>
      <c r="R135" s="59"/>
      <c r="S135" s="59"/>
      <c r="T135" s="59"/>
      <c r="U135" s="59"/>
      <c r="V135" s="59"/>
      <c r="W135" s="54"/>
      <c r="X135" s="63"/>
      <c r="Y135" s="63"/>
    </row>
    <row r="136" spans="4:25" ht="15">
      <c r="D136" s="58"/>
      <c r="E136" s="55"/>
      <c r="F136" s="55"/>
      <c r="G136" s="55"/>
      <c r="H136" s="55"/>
      <c r="I136" s="58"/>
      <c r="J136" s="58"/>
      <c r="K136" s="59"/>
      <c r="L136" s="59"/>
      <c r="M136" s="59"/>
      <c r="N136" s="59"/>
      <c r="O136" s="58"/>
      <c r="P136" s="59"/>
      <c r="Q136" s="59"/>
      <c r="R136" s="59"/>
      <c r="S136" s="59"/>
      <c r="T136" s="59"/>
      <c r="U136" s="59"/>
      <c r="V136" s="59"/>
      <c r="W136" s="54"/>
      <c r="X136" s="63"/>
      <c r="Y136" s="63"/>
    </row>
    <row r="137" spans="4:25" ht="15">
      <c r="D137" s="58"/>
      <c r="E137" s="55"/>
      <c r="F137" s="55"/>
      <c r="G137" s="55"/>
      <c r="H137" s="55"/>
      <c r="I137" s="58"/>
      <c r="J137" s="58"/>
      <c r="K137" s="59"/>
      <c r="L137" s="59"/>
      <c r="M137" s="59"/>
      <c r="N137" s="59"/>
      <c r="O137" s="58"/>
      <c r="P137" s="59"/>
      <c r="Q137" s="59"/>
      <c r="R137" s="59"/>
      <c r="S137" s="59"/>
      <c r="T137" s="59"/>
      <c r="U137" s="59"/>
      <c r="V137" s="59"/>
      <c r="W137" s="54"/>
      <c r="X137" s="63"/>
      <c r="Y137" s="63"/>
    </row>
    <row r="138" spans="4:25" ht="15">
      <c r="D138" s="58"/>
      <c r="E138" s="55"/>
      <c r="F138" s="55"/>
      <c r="G138" s="55"/>
      <c r="H138" s="55"/>
      <c r="I138" s="58"/>
      <c r="J138" s="58"/>
      <c r="K138" s="59"/>
      <c r="L138" s="59"/>
      <c r="M138" s="59"/>
      <c r="N138" s="59"/>
      <c r="O138" s="58"/>
      <c r="P138" s="59"/>
      <c r="Q138" s="59"/>
      <c r="R138" s="59"/>
      <c r="S138" s="59"/>
      <c r="T138" s="59"/>
      <c r="U138" s="59"/>
      <c r="V138" s="59"/>
      <c r="W138" s="54"/>
      <c r="X138" s="63"/>
      <c r="Y138" s="63"/>
    </row>
    <row r="139" spans="4:25" ht="15">
      <c r="D139" s="58"/>
      <c r="E139" s="55"/>
      <c r="F139" s="55"/>
      <c r="G139" s="55"/>
      <c r="H139" s="55"/>
      <c r="I139" s="58"/>
      <c r="J139" s="58"/>
      <c r="K139" s="59"/>
      <c r="L139" s="59"/>
      <c r="M139" s="59"/>
      <c r="N139" s="59"/>
      <c r="O139" s="58"/>
      <c r="P139" s="59"/>
      <c r="Q139" s="59"/>
      <c r="R139" s="59"/>
      <c r="S139" s="59"/>
      <c r="T139" s="59"/>
      <c r="U139" s="59"/>
      <c r="V139" s="59"/>
      <c r="W139" s="54"/>
      <c r="X139" s="63"/>
      <c r="Y139" s="63"/>
    </row>
    <row r="140" spans="4:25" ht="15">
      <c r="D140" s="58"/>
      <c r="E140" s="55"/>
      <c r="F140" s="55"/>
      <c r="G140" s="55"/>
      <c r="H140" s="55"/>
      <c r="I140" s="58"/>
      <c r="J140" s="58"/>
      <c r="K140" s="59"/>
      <c r="L140" s="59"/>
      <c r="M140" s="59"/>
      <c r="N140" s="59"/>
      <c r="O140" s="58"/>
      <c r="P140" s="59"/>
      <c r="Q140" s="59"/>
      <c r="R140" s="59"/>
      <c r="S140" s="59"/>
      <c r="T140" s="59"/>
      <c r="U140" s="59"/>
      <c r="V140" s="59"/>
      <c r="W140" s="54"/>
      <c r="X140" s="63"/>
      <c r="Y140" s="63"/>
    </row>
    <row r="141" spans="4:25" ht="15">
      <c r="D141" s="58"/>
      <c r="E141" s="55"/>
      <c r="F141" s="55"/>
      <c r="G141" s="55"/>
      <c r="H141" s="55"/>
      <c r="I141" s="58"/>
      <c r="J141" s="58"/>
      <c r="K141" s="59"/>
      <c r="L141" s="59"/>
      <c r="M141" s="59"/>
      <c r="N141" s="59"/>
      <c r="O141" s="58"/>
      <c r="P141" s="59"/>
      <c r="Q141" s="59"/>
      <c r="R141" s="59"/>
      <c r="S141" s="59"/>
      <c r="T141" s="59"/>
      <c r="U141" s="59"/>
      <c r="V141" s="59"/>
      <c r="W141" s="54"/>
      <c r="X141" s="63"/>
      <c r="Y141" s="63"/>
    </row>
    <row r="142" spans="4:25" ht="15">
      <c r="D142" s="58"/>
      <c r="E142" s="55"/>
      <c r="F142" s="55"/>
      <c r="G142" s="55"/>
      <c r="H142" s="55"/>
      <c r="I142" s="58"/>
      <c r="J142" s="58"/>
      <c r="K142" s="59"/>
      <c r="L142" s="59"/>
      <c r="M142" s="59"/>
      <c r="N142" s="59"/>
      <c r="O142" s="58"/>
      <c r="P142" s="59"/>
      <c r="Q142" s="59"/>
      <c r="R142" s="59"/>
      <c r="S142" s="59"/>
      <c r="T142" s="59"/>
      <c r="U142" s="59"/>
      <c r="V142" s="59"/>
      <c r="W142" s="54"/>
      <c r="X142" s="63"/>
      <c r="Y142" s="63"/>
    </row>
    <row r="143" spans="4:25" ht="15">
      <c r="D143" s="58"/>
      <c r="E143" s="55"/>
      <c r="F143" s="55"/>
      <c r="G143" s="55"/>
      <c r="H143" s="55"/>
      <c r="I143" s="58"/>
      <c r="J143" s="58"/>
      <c r="K143" s="59"/>
      <c r="L143" s="59"/>
      <c r="M143" s="59"/>
      <c r="N143" s="59"/>
      <c r="O143" s="58"/>
      <c r="P143" s="59"/>
      <c r="Q143" s="59"/>
      <c r="R143" s="59"/>
      <c r="S143" s="59"/>
      <c r="T143" s="59"/>
      <c r="U143" s="59"/>
      <c r="V143" s="59"/>
      <c r="W143" s="54"/>
      <c r="X143" s="63"/>
      <c r="Y143" s="63"/>
    </row>
    <row r="144" spans="4:25" ht="15">
      <c r="D144" s="58"/>
      <c r="E144" s="55"/>
      <c r="F144" s="55"/>
      <c r="G144" s="55"/>
      <c r="H144" s="55"/>
      <c r="I144" s="58"/>
      <c r="J144" s="58"/>
      <c r="K144" s="59"/>
      <c r="L144" s="59"/>
      <c r="M144" s="59"/>
      <c r="N144" s="59"/>
      <c r="O144" s="58"/>
      <c r="P144" s="59"/>
      <c r="Q144" s="59"/>
      <c r="R144" s="59"/>
      <c r="S144" s="59"/>
      <c r="T144" s="59"/>
      <c r="U144" s="59"/>
      <c r="V144" s="59"/>
      <c r="W144" s="54"/>
      <c r="X144" s="63"/>
      <c r="Y144" s="63"/>
    </row>
    <row r="145" spans="4:25" ht="15">
      <c r="D145" s="58"/>
      <c r="E145" s="55"/>
      <c r="F145" s="55"/>
      <c r="G145" s="55"/>
      <c r="H145" s="55"/>
      <c r="I145" s="58"/>
      <c r="J145" s="58"/>
      <c r="K145" s="59"/>
      <c r="L145" s="59"/>
      <c r="M145" s="59"/>
      <c r="N145" s="59"/>
      <c r="O145" s="58"/>
      <c r="P145" s="59"/>
      <c r="Q145" s="59"/>
      <c r="R145" s="59"/>
      <c r="S145" s="59"/>
      <c r="T145" s="59"/>
      <c r="U145" s="59"/>
      <c r="V145" s="59"/>
      <c r="W145" s="54"/>
      <c r="X145" s="63"/>
      <c r="Y145" s="63"/>
    </row>
    <row r="146" spans="4:25" ht="15">
      <c r="D146" s="58"/>
      <c r="E146" s="55"/>
      <c r="F146" s="55"/>
      <c r="G146" s="55"/>
      <c r="H146" s="55"/>
      <c r="I146" s="58"/>
      <c r="J146" s="58"/>
      <c r="K146" s="59"/>
      <c r="L146" s="59"/>
      <c r="M146" s="59"/>
      <c r="N146" s="59"/>
      <c r="O146" s="58"/>
      <c r="P146" s="59"/>
      <c r="Q146" s="59"/>
      <c r="R146" s="59"/>
      <c r="S146" s="59"/>
      <c r="T146" s="59"/>
      <c r="U146" s="59"/>
      <c r="V146" s="59"/>
      <c r="W146" s="54"/>
      <c r="X146" s="63"/>
      <c r="Y146" s="63"/>
    </row>
    <row r="147" spans="4:25" ht="15">
      <c r="D147" s="58"/>
      <c r="E147" s="55"/>
      <c r="F147" s="55"/>
      <c r="G147" s="55"/>
      <c r="H147" s="55"/>
      <c r="I147" s="58"/>
      <c r="J147" s="58"/>
      <c r="K147" s="59"/>
      <c r="L147" s="59"/>
      <c r="M147" s="59"/>
      <c r="N147" s="59"/>
      <c r="O147" s="58"/>
      <c r="P147" s="59"/>
      <c r="Q147" s="59"/>
      <c r="R147" s="59"/>
      <c r="S147" s="59"/>
      <c r="T147" s="59"/>
      <c r="U147" s="59"/>
      <c r="V147" s="59"/>
      <c r="W147" s="54"/>
      <c r="X147" s="63"/>
      <c r="Y147" s="63"/>
    </row>
    <row r="148" spans="4:25" ht="15">
      <c r="D148" s="70"/>
      <c r="E148" s="242"/>
      <c r="F148" s="242"/>
      <c r="G148" s="242"/>
      <c r="H148" s="242"/>
      <c r="I148" s="70"/>
      <c r="J148" s="70"/>
      <c r="K148" s="71"/>
      <c r="L148" s="71"/>
      <c r="M148" s="71"/>
      <c r="N148" s="71"/>
      <c r="O148" s="70"/>
      <c r="P148" s="71"/>
      <c r="Q148" s="71"/>
      <c r="R148" s="71"/>
      <c r="S148" s="71"/>
      <c r="T148" s="71"/>
      <c r="U148" s="71"/>
      <c r="V148" s="71"/>
      <c r="W148" s="63"/>
      <c r="X148" s="63"/>
      <c r="Y148" s="63"/>
    </row>
    <row r="149" spans="4:25" ht="15">
      <c r="D149" s="70"/>
      <c r="E149" s="242"/>
      <c r="F149" s="242"/>
      <c r="G149" s="242"/>
      <c r="H149" s="242"/>
      <c r="I149" s="70"/>
      <c r="J149" s="70"/>
      <c r="K149" s="71"/>
      <c r="L149" s="71"/>
      <c r="M149" s="71"/>
      <c r="N149" s="71"/>
      <c r="O149" s="70"/>
      <c r="P149" s="71"/>
      <c r="Q149" s="71"/>
      <c r="R149" s="71"/>
      <c r="S149" s="71"/>
      <c r="T149" s="71"/>
      <c r="U149" s="71"/>
      <c r="V149" s="71"/>
      <c r="W149" s="63"/>
      <c r="X149" s="63"/>
      <c r="Y149" s="63"/>
    </row>
    <row r="150" spans="4:25" ht="15">
      <c r="D150" s="70"/>
      <c r="E150" s="242"/>
      <c r="F150" s="242"/>
      <c r="G150" s="242"/>
      <c r="H150" s="242"/>
      <c r="I150" s="70"/>
      <c r="J150" s="70"/>
      <c r="K150" s="71"/>
      <c r="L150" s="71"/>
      <c r="M150" s="71"/>
      <c r="N150" s="71"/>
      <c r="O150" s="70"/>
      <c r="P150" s="71"/>
      <c r="Q150" s="71"/>
      <c r="R150" s="71"/>
      <c r="S150" s="71"/>
      <c r="T150" s="71"/>
      <c r="U150" s="71"/>
      <c r="V150" s="71"/>
      <c r="W150" s="63"/>
      <c r="X150" s="63"/>
      <c r="Y150" s="63"/>
    </row>
    <row r="151" spans="4:25" ht="15">
      <c r="D151" s="70"/>
      <c r="E151" s="242"/>
      <c r="F151" s="242"/>
      <c r="G151" s="242"/>
      <c r="H151" s="242"/>
      <c r="I151" s="70"/>
      <c r="J151" s="70"/>
      <c r="K151" s="71"/>
      <c r="L151" s="71"/>
      <c r="M151" s="71"/>
      <c r="N151" s="71"/>
      <c r="O151" s="70"/>
      <c r="P151" s="71"/>
      <c r="Q151" s="71"/>
      <c r="R151" s="71"/>
      <c r="S151" s="71"/>
      <c r="T151" s="71"/>
      <c r="U151" s="71"/>
      <c r="V151" s="71"/>
      <c r="W151" s="63"/>
      <c r="X151" s="63"/>
      <c r="Y151" s="63"/>
    </row>
    <row r="152" spans="4:25" ht="15">
      <c r="D152" s="70"/>
      <c r="E152" s="242"/>
      <c r="F152" s="242"/>
      <c r="G152" s="242"/>
      <c r="H152" s="242"/>
      <c r="I152" s="70"/>
      <c r="J152" s="70"/>
      <c r="K152" s="71"/>
      <c r="L152" s="71"/>
      <c r="M152" s="71"/>
      <c r="N152" s="71"/>
      <c r="O152" s="70"/>
      <c r="P152" s="71"/>
      <c r="Q152" s="71"/>
      <c r="R152" s="71"/>
      <c r="S152" s="71"/>
      <c r="T152" s="71"/>
      <c r="U152" s="71"/>
      <c r="V152" s="71"/>
      <c r="W152" s="63"/>
      <c r="X152" s="63"/>
      <c r="Y152" s="63"/>
    </row>
    <row r="153" spans="4:25" ht="15">
      <c r="D153" s="70"/>
      <c r="E153" s="242"/>
      <c r="F153" s="242"/>
      <c r="G153" s="242"/>
      <c r="H153" s="242"/>
      <c r="I153" s="70"/>
      <c r="J153" s="70"/>
      <c r="K153" s="71"/>
      <c r="L153" s="71"/>
      <c r="M153" s="71"/>
      <c r="N153" s="71"/>
      <c r="O153" s="70"/>
      <c r="P153" s="71"/>
      <c r="Q153" s="71"/>
      <c r="R153" s="71"/>
      <c r="S153" s="71"/>
      <c r="T153" s="71"/>
      <c r="U153" s="71"/>
      <c r="V153" s="71"/>
      <c r="W153" s="63"/>
      <c r="X153" s="63"/>
      <c r="Y153" s="63"/>
    </row>
    <row r="154" spans="4:25" ht="15">
      <c r="D154" s="70"/>
      <c r="E154" s="242"/>
      <c r="F154" s="242"/>
      <c r="G154" s="242"/>
      <c r="H154" s="242"/>
      <c r="I154" s="70"/>
      <c r="J154" s="70"/>
      <c r="K154" s="71"/>
      <c r="L154" s="71"/>
      <c r="M154" s="71"/>
      <c r="N154" s="71"/>
      <c r="O154" s="70"/>
      <c r="P154" s="71"/>
      <c r="Q154" s="71"/>
      <c r="R154" s="71"/>
      <c r="S154" s="71"/>
      <c r="T154" s="71"/>
      <c r="U154" s="71"/>
      <c r="V154" s="71"/>
      <c r="W154" s="63"/>
      <c r="X154" s="63"/>
      <c r="Y154" s="63"/>
    </row>
    <row r="155" spans="4:25" ht="15">
      <c r="D155" s="70"/>
      <c r="E155" s="242"/>
      <c r="F155" s="242"/>
      <c r="G155" s="242"/>
      <c r="H155" s="242"/>
      <c r="I155" s="70"/>
      <c r="J155" s="70"/>
      <c r="K155" s="71"/>
      <c r="L155" s="71"/>
      <c r="M155" s="71"/>
      <c r="N155" s="71"/>
      <c r="O155" s="70"/>
      <c r="P155" s="71"/>
      <c r="Q155" s="71"/>
      <c r="R155" s="71"/>
      <c r="S155" s="71"/>
      <c r="T155" s="71"/>
      <c r="U155" s="71"/>
      <c r="V155" s="71"/>
      <c r="W155" s="63"/>
      <c r="X155" s="63"/>
      <c r="Y155" s="63"/>
    </row>
    <row r="156" spans="4:25" ht="15">
      <c r="D156" s="70"/>
      <c r="E156" s="242"/>
      <c r="F156" s="242"/>
      <c r="G156" s="242"/>
      <c r="H156" s="242"/>
      <c r="I156" s="70"/>
      <c r="J156" s="70"/>
      <c r="K156" s="71"/>
      <c r="L156" s="71"/>
      <c r="M156" s="71"/>
      <c r="N156" s="71"/>
      <c r="O156" s="70"/>
      <c r="P156" s="71"/>
      <c r="Q156" s="71"/>
      <c r="R156" s="71"/>
      <c r="S156" s="71"/>
      <c r="T156" s="71"/>
      <c r="U156" s="71"/>
      <c r="V156" s="71"/>
      <c r="W156" s="63"/>
      <c r="X156" s="63"/>
      <c r="Y156" s="63"/>
    </row>
    <row r="157" spans="4:25" ht="15">
      <c r="D157" s="70"/>
      <c r="E157" s="242"/>
      <c r="F157" s="242"/>
      <c r="G157" s="242"/>
      <c r="H157" s="242"/>
      <c r="I157" s="70"/>
      <c r="J157" s="70"/>
      <c r="K157" s="71"/>
      <c r="L157" s="71"/>
      <c r="M157" s="71"/>
      <c r="N157" s="71"/>
      <c r="O157" s="70"/>
      <c r="P157" s="71"/>
      <c r="Q157" s="71"/>
      <c r="R157" s="71"/>
      <c r="S157" s="71"/>
      <c r="T157" s="71"/>
      <c r="U157" s="71"/>
      <c r="V157" s="71"/>
      <c r="W157" s="63"/>
      <c r="X157" s="63"/>
      <c r="Y157" s="63"/>
    </row>
    <row r="158" spans="4:25" ht="15">
      <c r="D158" s="70"/>
      <c r="E158" s="242"/>
      <c r="F158" s="242"/>
      <c r="G158" s="242"/>
      <c r="H158" s="242"/>
      <c r="I158" s="70"/>
      <c r="J158" s="70"/>
      <c r="K158" s="71"/>
      <c r="L158" s="71"/>
      <c r="M158" s="71"/>
      <c r="N158" s="71"/>
      <c r="O158" s="70"/>
      <c r="P158" s="71"/>
      <c r="Q158" s="71"/>
      <c r="R158" s="71"/>
      <c r="S158" s="71"/>
      <c r="T158" s="71"/>
      <c r="U158" s="71"/>
      <c r="V158" s="71"/>
      <c r="W158" s="63"/>
      <c r="X158" s="63"/>
      <c r="Y158" s="63"/>
    </row>
    <row r="159" spans="4:25" ht="15">
      <c r="D159" s="70"/>
      <c r="E159" s="242"/>
      <c r="F159" s="242"/>
      <c r="G159" s="242"/>
      <c r="H159" s="242"/>
      <c r="I159" s="70"/>
      <c r="J159" s="70"/>
      <c r="K159" s="71"/>
      <c r="L159" s="71"/>
      <c r="M159" s="71"/>
      <c r="N159" s="71"/>
      <c r="O159" s="70"/>
      <c r="P159" s="71"/>
      <c r="Q159" s="71"/>
      <c r="R159" s="71"/>
      <c r="S159" s="71"/>
      <c r="T159" s="71"/>
      <c r="U159" s="71"/>
      <c r="V159" s="71"/>
      <c r="W159" s="63"/>
      <c r="X159" s="63"/>
      <c r="Y159" s="63"/>
    </row>
    <row r="160" spans="4:25" ht="15">
      <c r="D160" s="70"/>
      <c r="E160" s="242"/>
      <c r="F160" s="242"/>
      <c r="G160" s="242"/>
      <c r="H160" s="242"/>
      <c r="I160" s="70"/>
      <c r="J160" s="70"/>
      <c r="K160" s="71"/>
      <c r="L160" s="71"/>
      <c r="M160" s="71"/>
      <c r="N160" s="71"/>
      <c r="O160" s="70"/>
      <c r="P160" s="71"/>
      <c r="Q160" s="71"/>
      <c r="R160" s="71"/>
      <c r="S160" s="71"/>
      <c r="T160" s="71"/>
      <c r="U160" s="71"/>
      <c r="V160" s="71"/>
      <c r="W160" s="63"/>
      <c r="X160" s="63"/>
      <c r="Y160" s="63"/>
    </row>
    <row r="161" spans="4:25" ht="15">
      <c r="D161" s="70"/>
      <c r="E161" s="242"/>
      <c r="F161" s="242"/>
      <c r="G161" s="242"/>
      <c r="H161" s="242"/>
      <c r="I161" s="70"/>
      <c r="J161" s="70"/>
      <c r="K161" s="71"/>
      <c r="L161" s="71"/>
      <c r="M161" s="71"/>
      <c r="N161" s="71"/>
      <c r="O161" s="70"/>
      <c r="P161" s="71"/>
      <c r="Q161" s="71"/>
      <c r="R161" s="71"/>
      <c r="S161" s="71"/>
      <c r="T161" s="71"/>
      <c r="U161" s="71"/>
      <c r="V161" s="71"/>
      <c r="W161" s="63"/>
      <c r="X161" s="63"/>
      <c r="Y161" s="63"/>
    </row>
    <row r="162" spans="4:25" ht="15">
      <c r="D162" s="70"/>
      <c r="E162" s="242"/>
      <c r="F162" s="242"/>
      <c r="G162" s="242"/>
      <c r="H162" s="242"/>
      <c r="I162" s="70"/>
      <c r="J162" s="70"/>
      <c r="K162" s="71"/>
      <c r="L162" s="71"/>
      <c r="M162" s="71"/>
      <c r="N162" s="71"/>
      <c r="O162" s="70"/>
      <c r="P162" s="71"/>
      <c r="Q162" s="71"/>
      <c r="R162" s="71"/>
      <c r="S162" s="71"/>
      <c r="T162" s="71"/>
      <c r="U162" s="71"/>
      <c r="V162" s="71"/>
      <c r="W162" s="63"/>
      <c r="X162" s="63"/>
      <c r="Y162" s="63"/>
    </row>
    <row r="163" spans="4:25" ht="15">
      <c r="D163" s="70"/>
      <c r="E163" s="242"/>
      <c r="F163" s="242"/>
      <c r="G163" s="242"/>
      <c r="H163" s="242"/>
      <c r="I163" s="70"/>
      <c r="J163" s="70"/>
      <c r="K163" s="71"/>
      <c r="L163" s="71"/>
      <c r="M163" s="71"/>
      <c r="N163" s="71"/>
      <c r="O163" s="70"/>
      <c r="P163" s="71"/>
      <c r="Q163" s="71"/>
      <c r="R163" s="71"/>
      <c r="S163" s="71"/>
      <c r="T163" s="71"/>
      <c r="U163" s="71"/>
      <c r="V163" s="71"/>
      <c r="W163" s="63"/>
      <c r="X163" s="63"/>
      <c r="Y163" s="63"/>
    </row>
    <row r="164" spans="4:25" ht="15">
      <c r="D164" s="70"/>
      <c r="E164" s="242"/>
      <c r="F164" s="242"/>
      <c r="G164" s="242"/>
      <c r="H164" s="242"/>
      <c r="I164" s="70"/>
      <c r="J164" s="70"/>
      <c r="K164" s="71"/>
      <c r="L164" s="71"/>
      <c r="M164" s="71"/>
      <c r="N164" s="71"/>
      <c r="O164" s="70"/>
      <c r="P164" s="71"/>
      <c r="Q164" s="71"/>
      <c r="R164" s="71"/>
      <c r="S164" s="71"/>
      <c r="T164" s="71"/>
      <c r="U164" s="71"/>
      <c r="V164" s="71"/>
      <c r="W164" s="63"/>
      <c r="X164" s="63"/>
      <c r="Y164" s="63"/>
    </row>
    <row r="165" spans="4:25" ht="15">
      <c r="D165" s="70"/>
      <c r="E165" s="242"/>
      <c r="F165" s="242"/>
      <c r="G165" s="242"/>
      <c r="H165" s="242"/>
      <c r="I165" s="70"/>
      <c r="J165" s="70"/>
      <c r="K165" s="71"/>
      <c r="L165" s="71"/>
      <c r="M165" s="71"/>
      <c r="N165" s="71"/>
      <c r="O165" s="70"/>
      <c r="P165" s="71"/>
      <c r="Q165" s="71"/>
      <c r="R165" s="71"/>
      <c r="S165" s="71"/>
      <c r="T165" s="71"/>
      <c r="U165" s="71"/>
      <c r="V165" s="71"/>
      <c r="W165" s="63"/>
      <c r="X165" s="63"/>
      <c r="Y165" s="63"/>
    </row>
    <row r="166" spans="4:25" ht="15">
      <c r="D166" s="70"/>
      <c r="E166" s="242"/>
      <c r="F166" s="242"/>
      <c r="G166" s="242"/>
      <c r="H166" s="242"/>
      <c r="I166" s="70"/>
      <c r="J166" s="70"/>
      <c r="K166" s="71"/>
      <c r="L166" s="71"/>
      <c r="M166" s="71"/>
      <c r="N166" s="71"/>
      <c r="O166" s="70"/>
      <c r="P166" s="71"/>
      <c r="Q166" s="71"/>
      <c r="R166" s="71"/>
      <c r="S166" s="71"/>
      <c r="T166" s="71"/>
      <c r="U166" s="71"/>
      <c r="V166" s="71"/>
      <c r="W166" s="63"/>
      <c r="X166" s="63"/>
      <c r="Y166" s="63"/>
    </row>
    <row r="167" spans="4:25" ht="15">
      <c r="D167" s="70"/>
      <c r="E167" s="242"/>
      <c r="F167" s="242"/>
      <c r="G167" s="242"/>
      <c r="H167" s="242"/>
      <c r="I167" s="70"/>
      <c r="J167" s="70"/>
      <c r="K167" s="71"/>
      <c r="L167" s="71"/>
      <c r="M167" s="71"/>
      <c r="N167" s="71"/>
      <c r="O167" s="70"/>
      <c r="P167" s="71"/>
      <c r="Q167" s="71"/>
      <c r="R167" s="71"/>
      <c r="S167" s="71"/>
      <c r="T167" s="71"/>
      <c r="U167" s="71"/>
      <c r="V167" s="71"/>
      <c r="W167" s="63"/>
      <c r="X167" s="63"/>
      <c r="Y167" s="63"/>
    </row>
    <row r="168" spans="4:25" ht="15">
      <c r="D168" s="70"/>
      <c r="E168" s="242"/>
      <c r="F168" s="242"/>
      <c r="G168" s="242"/>
      <c r="H168" s="242"/>
      <c r="I168" s="70"/>
      <c r="J168" s="70"/>
      <c r="K168" s="71"/>
      <c r="L168" s="71"/>
      <c r="M168" s="71"/>
      <c r="N168" s="71"/>
      <c r="O168" s="70"/>
      <c r="P168" s="71"/>
      <c r="Q168" s="71"/>
      <c r="R168" s="71"/>
      <c r="S168" s="71"/>
      <c r="T168" s="71"/>
      <c r="U168" s="71"/>
      <c r="V168" s="71"/>
      <c r="W168" s="63"/>
      <c r="X168" s="63"/>
      <c r="Y168" s="63"/>
    </row>
    <row r="169" spans="4:25" ht="15">
      <c r="D169" s="70"/>
      <c r="E169" s="242"/>
      <c r="F169" s="242"/>
      <c r="G169" s="242"/>
      <c r="H169" s="242"/>
      <c r="I169" s="70"/>
      <c r="J169" s="70"/>
      <c r="K169" s="71"/>
      <c r="L169" s="71"/>
      <c r="M169" s="71"/>
      <c r="N169" s="71"/>
      <c r="O169" s="70"/>
      <c r="P169" s="71"/>
      <c r="Q169" s="71"/>
      <c r="R169" s="71"/>
      <c r="S169" s="71"/>
      <c r="T169" s="71"/>
      <c r="U169" s="71"/>
      <c r="V169" s="71"/>
      <c r="W169" s="63"/>
      <c r="X169" s="63"/>
      <c r="Y169" s="63"/>
    </row>
    <row r="170" spans="4:25" ht="15">
      <c r="D170" s="70"/>
      <c r="E170" s="242"/>
      <c r="F170" s="242"/>
      <c r="G170" s="242"/>
      <c r="H170" s="242"/>
      <c r="I170" s="70"/>
      <c r="J170" s="70"/>
      <c r="K170" s="71"/>
      <c r="L170" s="71"/>
      <c r="M170" s="71"/>
      <c r="N170" s="71"/>
      <c r="O170" s="70"/>
      <c r="P170" s="71"/>
      <c r="Q170" s="71"/>
      <c r="R170" s="71"/>
      <c r="S170" s="71"/>
      <c r="T170" s="71"/>
      <c r="U170" s="71"/>
      <c r="V170" s="71"/>
      <c r="W170" s="63"/>
      <c r="X170" s="63"/>
      <c r="Y170" s="63"/>
    </row>
    <row r="171" spans="4:25" ht="15">
      <c r="D171" s="70"/>
      <c r="E171" s="242"/>
      <c r="F171" s="242"/>
      <c r="G171" s="242"/>
      <c r="H171" s="242"/>
      <c r="I171" s="70"/>
      <c r="J171" s="70"/>
      <c r="K171" s="71"/>
      <c r="L171" s="71"/>
      <c r="M171" s="71"/>
      <c r="N171" s="71"/>
      <c r="O171" s="70"/>
      <c r="P171" s="71"/>
      <c r="Q171" s="71"/>
      <c r="R171" s="71"/>
      <c r="S171" s="71"/>
      <c r="T171" s="71"/>
      <c r="U171" s="71"/>
      <c r="V171" s="71"/>
      <c r="W171" s="63"/>
      <c r="X171" s="63"/>
      <c r="Y171" s="63"/>
    </row>
    <row r="172" spans="4:25" ht="15">
      <c r="D172" s="70"/>
      <c r="E172" s="242"/>
      <c r="F172" s="242"/>
      <c r="G172" s="242"/>
      <c r="H172" s="242"/>
      <c r="I172" s="70"/>
      <c r="J172" s="70"/>
      <c r="K172" s="71"/>
      <c r="L172" s="71"/>
      <c r="M172" s="71"/>
      <c r="N172" s="71"/>
      <c r="O172" s="70"/>
      <c r="P172" s="71"/>
      <c r="Q172" s="71"/>
      <c r="R172" s="71"/>
      <c r="S172" s="71"/>
      <c r="T172" s="71"/>
      <c r="U172" s="71"/>
      <c r="V172" s="71"/>
      <c r="W172" s="63"/>
      <c r="X172" s="63"/>
      <c r="Y172" s="63"/>
    </row>
    <row r="173" spans="4:25" ht="15">
      <c r="D173" s="70"/>
      <c r="E173" s="242"/>
      <c r="F173" s="242"/>
      <c r="G173" s="242"/>
      <c r="H173" s="242"/>
      <c r="I173" s="70"/>
      <c r="J173" s="70"/>
      <c r="K173" s="71"/>
      <c r="L173" s="71"/>
      <c r="M173" s="71"/>
      <c r="N173" s="71"/>
      <c r="O173" s="70"/>
      <c r="P173" s="71"/>
      <c r="Q173" s="71"/>
      <c r="R173" s="71"/>
      <c r="S173" s="71"/>
      <c r="T173" s="71"/>
      <c r="U173" s="71"/>
      <c r="V173" s="71"/>
      <c r="W173" s="63"/>
      <c r="X173" s="63"/>
      <c r="Y173" s="63"/>
    </row>
    <row r="174" spans="4:25" ht="15">
      <c r="D174" s="70"/>
      <c r="E174" s="242"/>
      <c r="F174" s="242"/>
      <c r="G174" s="242"/>
      <c r="H174" s="242"/>
      <c r="I174" s="70"/>
      <c r="J174" s="70"/>
      <c r="K174" s="71"/>
      <c r="L174" s="71"/>
      <c r="M174" s="71"/>
      <c r="N174" s="71"/>
      <c r="O174" s="70"/>
      <c r="P174" s="71"/>
      <c r="Q174" s="71"/>
      <c r="R174" s="71"/>
      <c r="S174" s="71"/>
      <c r="T174" s="71"/>
      <c r="U174" s="71"/>
      <c r="V174" s="71"/>
      <c r="W174" s="63"/>
      <c r="X174" s="63"/>
      <c r="Y174" s="63"/>
    </row>
    <row r="175" spans="4:25" ht="15">
      <c r="D175" s="70"/>
      <c r="E175" s="242"/>
      <c r="F175" s="242"/>
      <c r="G175" s="242"/>
      <c r="H175" s="242"/>
      <c r="I175" s="70"/>
      <c r="J175" s="70"/>
      <c r="K175" s="71"/>
      <c r="L175" s="71"/>
      <c r="M175" s="71"/>
      <c r="N175" s="71"/>
      <c r="O175" s="70"/>
      <c r="P175" s="71"/>
      <c r="Q175" s="71"/>
      <c r="R175" s="71"/>
      <c r="S175" s="71"/>
      <c r="T175" s="71"/>
      <c r="U175" s="71"/>
      <c r="V175" s="71"/>
      <c r="W175" s="63"/>
      <c r="X175" s="63"/>
      <c r="Y175" s="63"/>
    </row>
    <row r="176" spans="4:25" ht="15">
      <c r="D176" s="70"/>
      <c r="E176" s="242"/>
      <c r="F176" s="242"/>
      <c r="G176" s="242"/>
      <c r="H176" s="242"/>
      <c r="I176" s="70"/>
      <c r="J176" s="70"/>
      <c r="K176" s="71"/>
      <c r="L176" s="71"/>
      <c r="M176" s="71"/>
      <c r="N176" s="71"/>
      <c r="O176" s="70"/>
      <c r="P176" s="71"/>
      <c r="Q176" s="71"/>
      <c r="R176" s="71"/>
      <c r="S176" s="71"/>
      <c r="T176" s="71"/>
      <c r="U176" s="71"/>
      <c r="V176" s="71"/>
      <c r="W176" s="63"/>
      <c r="X176" s="63"/>
      <c r="Y176" s="63"/>
    </row>
    <row r="177" spans="4:25" ht="15">
      <c r="D177" s="70"/>
      <c r="E177" s="242"/>
      <c r="F177" s="242"/>
      <c r="G177" s="242"/>
      <c r="H177" s="242"/>
      <c r="I177" s="70"/>
      <c r="J177" s="70"/>
      <c r="K177" s="71"/>
      <c r="L177" s="71"/>
      <c r="M177" s="71"/>
      <c r="N177" s="71"/>
      <c r="O177" s="70"/>
      <c r="P177" s="71"/>
      <c r="Q177" s="71"/>
      <c r="R177" s="71"/>
      <c r="S177" s="71"/>
      <c r="T177" s="71"/>
      <c r="U177" s="71"/>
      <c r="V177" s="71"/>
      <c r="W177" s="63"/>
      <c r="X177" s="63"/>
      <c r="Y177" s="63"/>
    </row>
    <row r="178" spans="4:25" ht="15">
      <c r="D178" s="70"/>
      <c r="E178" s="242"/>
      <c r="F178" s="242"/>
      <c r="G178" s="242"/>
      <c r="H178" s="242"/>
      <c r="I178" s="70"/>
      <c r="J178" s="70"/>
      <c r="K178" s="71"/>
      <c r="L178" s="71"/>
      <c r="M178" s="71"/>
      <c r="N178" s="71"/>
      <c r="O178" s="70"/>
      <c r="P178" s="71"/>
      <c r="Q178" s="71"/>
      <c r="R178" s="71"/>
      <c r="S178" s="71"/>
      <c r="T178" s="71"/>
      <c r="U178" s="71"/>
      <c r="V178" s="71"/>
      <c r="W178" s="63"/>
      <c r="X178" s="63"/>
      <c r="Y178" s="63"/>
    </row>
    <row r="179" spans="4:25" ht="15">
      <c r="D179" s="70"/>
      <c r="E179" s="242"/>
      <c r="F179" s="242"/>
      <c r="G179" s="242"/>
      <c r="H179" s="242"/>
      <c r="I179" s="70"/>
      <c r="J179" s="70"/>
      <c r="K179" s="71"/>
      <c r="L179" s="71"/>
      <c r="M179" s="71"/>
      <c r="N179" s="71"/>
      <c r="O179" s="70"/>
      <c r="P179" s="71"/>
      <c r="Q179" s="71"/>
      <c r="R179" s="71"/>
      <c r="S179" s="71"/>
      <c r="T179" s="71"/>
      <c r="U179" s="71"/>
      <c r="V179" s="71"/>
      <c r="W179" s="63"/>
      <c r="X179" s="63"/>
      <c r="Y179" s="63"/>
    </row>
    <row r="180" spans="4:25" ht="15">
      <c r="D180" s="70"/>
      <c r="E180" s="242"/>
      <c r="F180" s="242"/>
      <c r="G180" s="242"/>
      <c r="H180" s="242"/>
      <c r="I180" s="70"/>
      <c r="J180" s="70"/>
      <c r="K180" s="71"/>
      <c r="L180" s="71"/>
      <c r="M180" s="71"/>
      <c r="N180" s="71"/>
      <c r="O180" s="70"/>
      <c r="P180" s="71"/>
      <c r="Q180" s="71"/>
      <c r="R180" s="71"/>
      <c r="S180" s="71"/>
      <c r="T180" s="71"/>
      <c r="U180" s="71"/>
      <c r="V180" s="71"/>
      <c r="W180" s="63"/>
      <c r="X180" s="63"/>
      <c r="Y180" s="63"/>
    </row>
    <row r="181" spans="4:25" ht="15">
      <c r="D181" s="70"/>
      <c r="E181" s="242"/>
      <c r="F181" s="242"/>
      <c r="G181" s="242"/>
      <c r="H181" s="242"/>
      <c r="I181" s="70"/>
      <c r="J181" s="70"/>
      <c r="K181" s="71"/>
      <c r="L181" s="71"/>
      <c r="M181" s="71"/>
      <c r="N181" s="71"/>
      <c r="O181" s="70"/>
      <c r="P181" s="71"/>
      <c r="Q181" s="71"/>
      <c r="R181" s="71"/>
      <c r="S181" s="71"/>
      <c r="T181" s="71"/>
      <c r="U181" s="71"/>
      <c r="V181" s="71"/>
      <c r="W181" s="63"/>
      <c r="X181" s="63"/>
      <c r="Y181" s="63"/>
    </row>
    <row r="182" spans="4:25" ht="15">
      <c r="D182" s="70"/>
      <c r="E182" s="242"/>
      <c r="F182" s="242"/>
      <c r="G182" s="242"/>
      <c r="H182" s="242"/>
      <c r="I182" s="70"/>
      <c r="J182" s="70"/>
      <c r="K182" s="71"/>
      <c r="L182" s="71"/>
      <c r="M182" s="71"/>
      <c r="N182" s="71"/>
      <c r="O182" s="70"/>
      <c r="P182" s="71"/>
      <c r="Q182" s="71"/>
      <c r="R182" s="71"/>
      <c r="S182" s="71"/>
      <c r="T182" s="71"/>
      <c r="U182" s="71"/>
      <c r="V182" s="71"/>
      <c r="W182" s="63"/>
      <c r="X182" s="63"/>
      <c r="Y182" s="63"/>
    </row>
    <row r="183" spans="4:25" ht="15">
      <c r="D183" s="70"/>
      <c r="E183" s="242"/>
      <c r="F183" s="242"/>
      <c r="G183" s="242"/>
      <c r="H183" s="242"/>
      <c r="I183" s="70"/>
      <c r="J183" s="70"/>
      <c r="K183" s="71"/>
      <c r="L183" s="71"/>
      <c r="M183" s="71"/>
      <c r="N183" s="71"/>
      <c r="O183" s="70"/>
      <c r="P183" s="71"/>
      <c r="Q183" s="71"/>
      <c r="R183" s="71"/>
      <c r="S183" s="71"/>
      <c r="T183" s="71"/>
      <c r="U183" s="71"/>
      <c r="V183" s="71"/>
      <c r="W183" s="63"/>
      <c r="X183" s="63"/>
      <c r="Y183" s="63"/>
    </row>
    <row r="184" spans="4:25" ht="15">
      <c r="D184" s="70"/>
      <c r="E184" s="242"/>
      <c r="F184" s="242"/>
      <c r="G184" s="242"/>
      <c r="H184" s="242"/>
      <c r="I184" s="70"/>
      <c r="J184" s="70"/>
      <c r="K184" s="71"/>
      <c r="L184" s="71"/>
      <c r="M184" s="71"/>
      <c r="N184" s="71"/>
      <c r="O184" s="70"/>
      <c r="P184" s="71"/>
      <c r="Q184" s="71"/>
      <c r="R184" s="71"/>
      <c r="S184" s="71"/>
      <c r="T184" s="71"/>
      <c r="U184" s="71"/>
      <c r="V184" s="71"/>
      <c r="W184" s="63"/>
      <c r="X184" s="63"/>
      <c r="Y184" s="63"/>
    </row>
    <row r="185" spans="4:25" ht="15">
      <c r="D185" s="70"/>
      <c r="E185" s="242"/>
      <c r="F185" s="242"/>
      <c r="G185" s="242"/>
      <c r="H185" s="242"/>
      <c r="I185" s="70"/>
      <c r="J185" s="70"/>
      <c r="K185" s="71"/>
      <c r="L185" s="71"/>
      <c r="M185" s="71"/>
      <c r="N185" s="71"/>
      <c r="O185" s="70"/>
      <c r="P185" s="71"/>
      <c r="Q185" s="71"/>
      <c r="R185" s="71"/>
      <c r="S185" s="71"/>
      <c r="T185" s="71"/>
      <c r="U185" s="71"/>
      <c r="V185" s="71"/>
      <c r="W185" s="63"/>
      <c r="X185" s="63"/>
      <c r="Y185" s="63"/>
    </row>
    <row r="186" spans="4:25" ht="15">
      <c r="D186" s="70"/>
      <c r="E186" s="242"/>
      <c r="F186" s="242"/>
      <c r="G186" s="242"/>
      <c r="H186" s="242"/>
      <c r="I186" s="70"/>
      <c r="J186" s="70"/>
      <c r="K186" s="71"/>
      <c r="L186" s="71"/>
      <c r="M186" s="71"/>
      <c r="N186" s="71"/>
      <c r="O186" s="70"/>
      <c r="P186" s="71"/>
      <c r="Q186" s="71"/>
      <c r="R186" s="71"/>
      <c r="S186" s="71"/>
      <c r="T186" s="71"/>
      <c r="U186" s="71"/>
      <c r="V186" s="71"/>
      <c r="W186" s="63"/>
      <c r="X186" s="63"/>
      <c r="Y186" s="63"/>
    </row>
    <row r="187" spans="4:25" ht="15">
      <c r="D187" s="70"/>
      <c r="E187" s="242"/>
      <c r="F187" s="242"/>
      <c r="G187" s="242"/>
      <c r="H187" s="242"/>
      <c r="I187" s="70"/>
      <c r="J187" s="70"/>
      <c r="K187" s="71"/>
      <c r="L187" s="71"/>
      <c r="M187" s="71"/>
      <c r="N187" s="71"/>
      <c r="O187" s="70"/>
      <c r="P187" s="71"/>
      <c r="Q187" s="71"/>
      <c r="R187" s="71"/>
      <c r="S187" s="71"/>
      <c r="T187" s="71"/>
      <c r="U187" s="71"/>
      <c r="V187" s="71"/>
      <c r="W187" s="63"/>
      <c r="X187" s="63"/>
      <c r="Y187" s="63"/>
    </row>
    <row r="188" spans="4:25" ht="15">
      <c r="D188" s="70"/>
      <c r="E188" s="242"/>
      <c r="F188" s="242"/>
      <c r="G188" s="242"/>
      <c r="H188" s="242"/>
      <c r="I188" s="70"/>
      <c r="J188" s="70"/>
      <c r="K188" s="71"/>
      <c r="L188" s="71"/>
      <c r="M188" s="71"/>
      <c r="N188" s="71"/>
      <c r="O188" s="70"/>
      <c r="P188" s="71"/>
      <c r="Q188" s="71"/>
      <c r="R188" s="71"/>
      <c r="S188" s="71"/>
      <c r="T188" s="71"/>
      <c r="U188" s="71"/>
      <c r="V188" s="71"/>
      <c r="W188" s="63"/>
      <c r="X188" s="63"/>
      <c r="Y188" s="63"/>
    </row>
    <row r="189" spans="4:25" ht="15">
      <c r="D189" s="70"/>
      <c r="E189" s="242"/>
      <c r="F189" s="242"/>
      <c r="G189" s="242"/>
      <c r="H189" s="242"/>
      <c r="I189" s="70"/>
      <c r="J189" s="70"/>
      <c r="K189" s="71"/>
      <c r="L189" s="71"/>
      <c r="M189" s="71"/>
      <c r="N189" s="71"/>
      <c r="O189" s="70"/>
      <c r="P189" s="71"/>
      <c r="Q189" s="71"/>
      <c r="R189" s="71"/>
      <c r="S189" s="71"/>
      <c r="T189" s="71"/>
      <c r="U189" s="71"/>
      <c r="V189" s="71"/>
      <c r="W189" s="63"/>
      <c r="X189" s="63"/>
      <c r="Y189" s="63"/>
    </row>
    <row r="190" spans="4:25" ht="15">
      <c r="D190" s="70"/>
      <c r="E190" s="242"/>
      <c r="F190" s="242"/>
      <c r="G190" s="242"/>
      <c r="H190" s="242"/>
      <c r="I190" s="70"/>
      <c r="J190" s="70"/>
      <c r="K190" s="71"/>
      <c r="L190" s="71"/>
      <c r="M190" s="71"/>
      <c r="N190" s="71"/>
      <c r="O190" s="70"/>
      <c r="P190" s="71"/>
      <c r="Q190" s="71"/>
      <c r="R190" s="71"/>
      <c r="S190" s="71"/>
      <c r="T190" s="71"/>
      <c r="U190" s="71"/>
      <c r="V190" s="71"/>
      <c r="W190" s="63"/>
      <c r="X190" s="63"/>
      <c r="Y190" s="63"/>
    </row>
    <row r="191" spans="4:25" ht="15">
      <c r="D191" s="70"/>
      <c r="E191" s="242"/>
      <c r="F191" s="242"/>
      <c r="G191" s="242"/>
      <c r="H191" s="242"/>
      <c r="I191" s="70"/>
      <c r="J191" s="70"/>
      <c r="K191" s="71"/>
      <c r="L191" s="71"/>
      <c r="M191" s="71"/>
      <c r="N191" s="71"/>
      <c r="O191" s="70"/>
      <c r="P191" s="71"/>
      <c r="Q191" s="71"/>
      <c r="R191" s="71"/>
      <c r="S191" s="71"/>
      <c r="T191" s="71"/>
      <c r="U191" s="71"/>
      <c r="V191" s="71"/>
      <c r="W191" s="63"/>
      <c r="X191" s="63"/>
      <c r="Y191" s="63"/>
    </row>
    <row r="192" spans="4:25" ht="15">
      <c r="D192" s="70"/>
      <c r="E192" s="242"/>
      <c r="F192" s="242"/>
      <c r="G192" s="242"/>
      <c r="H192" s="242"/>
      <c r="I192" s="70"/>
      <c r="J192" s="70"/>
      <c r="K192" s="71"/>
      <c r="L192" s="71"/>
      <c r="M192" s="71"/>
      <c r="N192" s="71"/>
      <c r="O192" s="70"/>
      <c r="P192" s="71"/>
      <c r="Q192" s="71"/>
      <c r="R192" s="71"/>
      <c r="S192" s="71"/>
      <c r="T192" s="71"/>
      <c r="U192" s="71"/>
      <c r="V192" s="71"/>
      <c r="W192" s="63"/>
      <c r="X192" s="63"/>
      <c r="Y192" s="63"/>
    </row>
    <row r="193" spans="4:25" ht="15">
      <c r="D193" s="70"/>
      <c r="E193" s="242"/>
      <c r="F193" s="242"/>
      <c r="G193" s="242"/>
      <c r="H193" s="242"/>
      <c r="I193" s="70"/>
      <c r="J193" s="70"/>
      <c r="K193" s="71"/>
      <c r="L193" s="71"/>
      <c r="M193" s="71"/>
      <c r="N193" s="71"/>
      <c r="O193" s="70"/>
      <c r="P193" s="71"/>
      <c r="Q193" s="71"/>
      <c r="R193" s="71"/>
      <c r="S193" s="71"/>
      <c r="T193" s="71"/>
      <c r="U193" s="71"/>
      <c r="V193" s="71"/>
      <c r="W193" s="63"/>
      <c r="X193" s="63"/>
      <c r="Y193" s="63"/>
    </row>
    <row r="194" spans="4:25" ht="15">
      <c r="D194" s="70"/>
      <c r="E194" s="242"/>
      <c r="F194" s="242"/>
      <c r="G194" s="242"/>
      <c r="H194" s="242"/>
      <c r="I194" s="70"/>
      <c r="J194" s="70"/>
      <c r="K194" s="71"/>
      <c r="L194" s="71"/>
      <c r="M194" s="71"/>
      <c r="N194" s="71"/>
      <c r="O194" s="70"/>
      <c r="P194" s="71"/>
      <c r="Q194" s="71"/>
      <c r="R194" s="71"/>
      <c r="S194" s="71"/>
      <c r="T194" s="71"/>
      <c r="U194" s="71"/>
      <c r="V194" s="71"/>
      <c r="W194" s="63"/>
      <c r="X194" s="63"/>
      <c r="Y194" s="63"/>
    </row>
    <row r="195" spans="4:25" ht="15">
      <c r="D195" s="70"/>
      <c r="E195" s="242"/>
      <c r="F195" s="242"/>
      <c r="G195" s="242"/>
      <c r="H195" s="242"/>
      <c r="I195" s="70"/>
      <c r="J195" s="70"/>
      <c r="K195" s="71"/>
      <c r="L195" s="71"/>
      <c r="M195" s="71"/>
      <c r="N195" s="71"/>
      <c r="O195" s="70"/>
      <c r="P195" s="71"/>
      <c r="Q195" s="71"/>
      <c r="R195" s="71"/>
      <c r="S195" s="71"/>
      <c r="T195" s="71"/>
      <c r="U195" s="71"/>
      <c r="V195" s="71"/>
      <c r="W195" s="63"/>
      <c r="X195" s="63"/>
      <c r="Y195" s="63"/>
    </row>
    <row r="196" spans="4:25" ht="15">
      <c r="D196" s="70"/>
      <c r="E196" s="242"/>
      <c r="F196" s="242"/>
      <c r="G196" s="242"/>
      <c r="H196" s="242"/>
      <c r="I196" s="70"/>
      <c r="J196" s="70"/>
      <c r="K196" s="71"/>
      <c r="L196" s="71"/>
      <c r="M196" s="71"/>
      <c r="N196" s="71"/>
      <c r="O196" s="70"/>
      <c r="P196" s="71"/>
      <c r="Q196" s="71"/>
      <c r="R196" s="71"/>
      <c r="S196" s="71"/>
      <c r="T196" s="71"/>
      <c r="U196" s="71"/>
      <c r="V196" s="71"/>
      <c r="W196" s="63"/>
      <c r="X196" s="63"/>
      <c r="Y196" s="63"/>
    </row>
    <row r="197" spans="4:25" ht="15">
      <c r="D197" s="70"/>
      <c r="E197" s="242"/>
      <c r="F197" s="242"/>
      <c r="G197" s="242"/>
      <c r="H197" s="242"/>
      <c r="I197" s="70"/>
      <c r="J197" s="70"/>
      <c r="K197" s="71"/>
      <c r="L197" s="71"/>
      <c r="M197" s="71"/>
      <c r="N197" s="71"/>
      <c r="O197" s="70"/>
      <c r="P197" s="71"/>
      <c r="Q197" s="71"/>
      <c r="R197" s="71"/>
      <c r="S197" s="71"/>
      <c r="T197" s="71"/>
      <c r="U197" s="71"/>
      <c r="V197" s="71"/>
      <c r="W197" s="63"/>
      <c r="X197" s="63"/>
      <c r="Y197" s="63"/>
    </row>
    <row r="198" spans="4:25" ht="15">
      <c r="D198" s="70"/>
      <c r="E198" s="242"/>
      <c r="F198" s="242"/>
      <c r="G198" s="242"/>
      <c r="H198" s="242"/>
      <c r="I198" s="70"/>
      <c r="J198" s="70"/>
      <c r="K198" s="71"/>
      <c r="L198" s="71"/>
      <c r="M198" s="71"/>
      <c r="N198" s="71"/>
      <c r="O198" s="70"/>
      <c r="P198" s="71"/>
      <c r="Q198" s="71"/>
      <c r="R198" s="71"/>
      <c r="S198" s="71"/>
      <c r="T198" s="71"/>
      <c r="U198" s="71"/>
      <c r="V198" s="71"/>
      <c r="W198" s="63"/>
      <c r="X198" s="63"/>
      <c r="Y198" s="63"/>
    </row>
    <row r="199" spans="4:25" ht="15">
      <c r="D199" s="70"/>
      <c r="E199" s="242"/>
      <c r="F199" s="242"/>
      <c r="G199" s="242"/>
      <c r="H199" s="242"/>
      <c r="I199" s="70"/>
      <c r="J199" s="70"/>
      <c r="K199" s="71"/>
      <c r="L199" s="71"/>
      <c r="M199" s="71"/>
      <c r="N199" s="71"/>
      <c r="O199" s="70"/>
      <c r="P199" s="71"/>
      <c r="Q199" s="71"/>
      <c r="R199" s="71"/>
      <c r="S199" s="71"/>
      <c r="T199" s="71"/>
      <c r="U199" s="71"/>
      <c r="V199" s="71"/>
      <c r="W199" s="63"/>
      <c r="X199" s="63"/>
      <c r="Y199" s="63"/>
    </row>
    <row r="200" spans="4:25" ht="15">
      <c r="D200" s="70"/>
      <c r="E200" s="242"/>
      <c r="F200" s="242"/>
      <c r="G200" s="242"/>
      <c r="H200" s="242"/>
      <c r="I200" s="70"/>
      <c r="J200" s="70"/>
      <c r="K200" s="71"/>
      <c r="L200" s="71"/>
      <c r="M200" s="71"/>
      <c r="N200" s="71"/>
      <c r="O200" s="70"/>
      <c r="P200" s="71"/>
      <c r="Q200" s="71"/>
      <c r="R200" s="71"/>
      <c r="S200" s="71"/>
      <c r="T200" s="71"/>
      <c r="U200" s="71"/>
      <c r="V200" s="71"/>
      <c r="W200" s="63"/>
      <c r="X200" s="63"/>
      <c r="Y200" s="63"/>
    </row>
    <row r="201" spans="4:25" ht="15">
      <c r="D201" s="70"/>
      <c r="E201" s="242"/>
      <c r="F201" s="242"/>
      <c r="G201" s="242"/>
      <c r="H201" s="242"/>
      <c r="I201" s="70"/>
      <c r="J201" s="70"/>
      <c r="K201" s="71"/>
      <c r="L201" s="71"/>
      <c r="M201" s="71"/>
      <c r="N201" s="71"/>
      <c r="O201" s="70"/>
      <c r="P201" s="71"/>
      <c r="Q201" s="71"/>
      <c r="R201" s="71"/>
      <c r="S201" s="71"/>
      <c r="T201" s="71"/>
      <c r="U201" s="71"/>
      <c r="V201" s="71"/>
      <c r="W201" s="63"/>
      <c r="X201" s="63"/>
      <c r="Y201" s="63"/>
    </row>
    <row r="202" spans="4:25" ht="15">
      <c r="D202" s="70"/>
      <c r="E202" s="242"/>
      <c r="F202" s="242"/>
      <c r="G202" s="242"/>
      <c r="H202" s="242"/>
      <c r="I202" s="70"/>
      <c r="J202" s="70"/>
      <c r="K202" s="71"/>
      <c r="L202" s="71"/>
      <c r="M202" s="71"/>
      <c r="N202" s="71"/>
      <c r="O202" s="70"/>
      <c r="P202" s="71"/>
      <c r="Q202" s="71"/>
      <c r="R202" s="71"/>
      <c r="S202" s="71"/>
      <c r="T202" s="71"/>
      <c r="U202" s="71"/>
      <c r="V202" s="71"/>
      <c r="W202" s="63"/>
      <c r="X202" s="63"/>
      <c r="Y202" s="63"/>
    </row>
    <row r="203" spans="4:25" ht="15">
      <c r="D203" s="70"/>
      <c r="E203" s="242"/>
      <c r="F203" s="242"/>
      <c r="G203" s="242"/>
      <c r="H203" s="242"/>
      <c r="I203" s="70"/>
      <c r="J203" s="70"/>
      <c r="K203" s="71"/>
      <c r="L203" s="71"/>
      <c r="M203" s="71"/>
      <c r="N203" s="71"/>
      <c r="O203" s="70"/>
      <c r="P203" s="71"/>
      <c r="Q203" s="71"/>
      <c r="R203" s="71"/>
      <c r="S203" s="71"/>
      <c r="T203" s="71"/>
      <c r="U203" s="71"/>
      <c r="V203" s="71"/>
      <c r="W203" s="63"/>
      <c r="X203" s="63"/>
      <c r="Y203" s="63"/>
    </row>
    <row r="204" spans="4:25" ht="15">
      <c r="D204" s="70"/>
      <c r="E204" s="242"/>
      <c r="F204" s="242"/>
      <c r="G204" s="242"/>
      <c r="H204" s="242"/>
      <c r="I204" s="70"/>
      <c r="J204" s="70"/>
      <c r="K204" s="71"/>
      <c r="L204" s="71"/>
      <c r="M204" s="71"/>
      <c r="N204" s="71"/>
      <c r="O204" s="70"/>
      <c r="P204" s="71"/>
      <c r="Q204" s="71"/>
      <c r="R204" s="71"/>
      <c r="S204" s="71"/>
      <c r="T204" s="71"/>
      <c r="U204" s="71"/>
      <c r="V204" s="71"/>
      <c r="W204" s="63"/>
      <c r="X204" s="63"/>
      <c r="Y204" s="63"/>
    </row>
    <row r="205" spans="4:25" ht="15">
      <c r="D205" s="70"/>
      <c r="E205" s="242"/>
      <c r="F205" s="242"/>
      <c r="G205" s="242"/>
      <c r="H205" s="242"/>
      <c r="I205" s="70"/>
      <c r="J205" s="70"/>
      <c r="K205" s="71"/>
      <c r="L205" s="71"/>
      <c r="M205" s="71"/>
      <c r="N205" s="71"/>
      <c r="O205" s="70"/>
      <c r="P205" s="71"/>
      <c r="Q205" s="71"/>
      <c r="R205" s="71"/>
      <c r="S205" s="71"/>
      <c r="T205" s="71"/>
      <c r="U205" s="71"/>
      <c r="V205" s="71"/>
      <c r="W205" s="63"/>
      <c r="X205" s="63"/>
      <c r="Y205" s="63"/>
    </row>
    <row r="206" spans="4:25" ht="15">
      <c r="D206" s="70"/>
      <c r="E206" s="242"/>
      <c r="F206" s="242"/>
      <c r="G206" s="242"/>
      <c r="H206" s="242"/>
      <c r="I206" s="70"/>
      <c r="J206" s="70"/>
      <c r="K206" s="71"/>
      <c r="L206" s="71"/>
      <c r="M206" s="71"/>
      <c r="N206" s="71"/>
      <c r="O206" s="70"/>
      <c r="P206" s="71"/>
      <c r="Q206" s="71"/>
      <c r="R206" s="71"/>
      <c r="S206" s="71"/>
      <c r="T206" s="71"/>
      <c r="U206" s="71"/>
      <c r="V206" s="71"/>
      <c r="W206" s="63"/>
      <c r="X206" s="63"/>
      <c r="Y206" s="63"/>
    </row>
    <row r="207" spans="4:25" ht="15">
      <c r="D207" s="70"/>
      <c r="E207" s="242"/>
      <c r="F207" s="242"/>
      <c r="G207" s="242"/>
      <c r="H207" s="242"/>
      <c r="I207" s="70"/>
      <c r="J207" s="70"/>
      <c r="K207" s="71"/>
      <c r="L207" s="71"/>
      <c r="M207" s="71"/>
      <c r="N207" s="71"/>
      <c r="O207" s="70"/>
      <c r="P207" s="71"/>
      <c r="Q207" s="71"/>
      <c r="R207" s="71"/>
      <c r="S207" s="71"/>
      <c r="T207" s="71"/>
      <c r="U207" s="71"/>
      <c r="V207" s="71"/>
      <c r="W207" s="63"/>
      <c r="X207" s="63"/>
      <c r="Y207" s="63"/>
    </row>
    <row r="208" spans="4:25" ht="15">
      <c r="D208" s="70"/>
      <c r="E208" s="242"/>
      <c r="F208" s="242"/>
      <c r="G208" s="242"/>
      <c r="H208" s="242"/>
      <c r="I208" s="70"/>
      <c r="J208" s="70"/>
      <c r="K208" s="71"/>
      <c r="L208" s="71"/>
      <c r="M208" s="71"/>
      <c r="N208" s="71"/>
      <c r="O208" s="70"/>
      <c r="P208" s="71"/>
      <c r="Q208" s="71"/>
      <c r="R208" s="71"/>
      <c r="S208" s="71"/>
      <c r="T208" s="71"/>
      <c r="U208" s="71"/>
      <c r="V208" s="71"/>
      <c r="W208" s="63"/>
      <c r="X208" s="63"/>
      <c r="Y208" s="63"/>
    </row>
    <row r="209" spans="4:25" ht="15">
      <c r="D209" s="70"/>
      <c r="E209" s="242"/>
      <c r="F209" s="242"/>
      <c r="G209" s="242"/>
      <c r="H209" s="242"/>
      <c r="I209" s="70"/>
      <c r="J209" s="70"/>
      <c r="K209" s="71"/>
      <c r="L209" s="71"/>
      <c r="M209" s="71"/>
      <c r="N209" s="71"/>
      <c r="O209" s="70"/>
      <c r="P209" s="71"/>
      <c r="Q209" s="71"/>
      <c r="R209" s="71"/>
      <c r="S209" s="71"/>
      <c r="T209" s="71"/>
      <c r="U209" s="71"/>
      <c r="V209" s="71"/>
      <c r="W209" s="63"/>
      <c r="X209" s="63"/>
      <c r="Y209" s="63"/>
    </row>
    <row r="210" spans="4:25" ht="15">
      <c r="D210" s="70"/>
      <c r="E210" s="242"/>
      <c r="F210" s="242"/>
      <c r="G210" s="242"/>
      <c r="H210" s="242"/>
      <c r="I210" s="70"/>
      <c r="J210" s="70"/>
      <c r="K210" s="71"/>
      <c r="L210" s="71"/>
      <c r="M210" s="71"/>
      <c r="N210" s="71"/>
      <c r="O210" s="70"/>
      <c r="P210" s="71"/>
      <c r="Q210" s="71"/>
      <c r="R210" s="71"/>
      <c r="S210" s="71"/>
      <c r="T210" s="71"/>
      <c r="U210" s="71"/>
      <c r="V210" s="71"/>
      <c r="W210" s="63"/>
      <c r="X210" s="63"/>
      <c r="Y210" s="63"/>
    </row>
    <row r="211" spans="4:25" ht="15">
      <c r="D211" s="70"/>
      <c r="E211" s="242"/>
      <c r="F211" s="242"/>
      <c r="G211" s="242"/>
      <c r="H211" s="242"/>
      <c r="I211" s="70"/>
      <c r="J211" s="70"/>
      <c r="K211" s="71"/>
      <c r="L211" s="71"/>
      <c r="M211" s="71"/>
      <c r="N211" s="71"/>
      <c r="O211" s="70"/>
      <c r="P211" s="71"/>
      <c r="Q211" s="71"/>
      <c r="R211" s="71"/>
      <c r="S211" s="71"/>
      <c r="T211" s="71"/>
      <c r="U211" s="71"/>
      <c r="V211" s="71"/>
      <c r="W211" s="63"/>
      <c r="X211" s="63"/>
      <c r="Y211" s="63"/>
    </row>
    <row r="212" spans="4:25" ht="15">
      <c r="D212" s="70"/>
      <c r="E212" s="242"/>
      <c r="F212" s="242"/>
      <c r="G212" s="242"/>
      <c r="H212" s="242"/>
      <c r="I212" s="70"/>
      <c r="J212" s="70"/>
      <c r="K212" s="71"/>
      <c r="L212" s="71"/>
      <c r="M212" s="71"/>
      <c r="N212" s="71"/>
      <c r="O212" s="70"/>
      <c r="P212" s="71"/>
      <c r="Q212" s="71"/>
      <c r="R212" s="71"/>
      <c r="S212" s="71"/>
      <c r="T212" s="71"/>
      <c r="U212" s="71"/>
      <c r="V212" s="71"/>
      <c r="W212" s="63"/>
      <c r="X212" s="63"/>
      <c r="Y212" s="63"/>
    </row>
    <row r="213" spans="4:25" ht="15">
      <c r="D213" s="70"/>
      <c r="E213" s="242"/>
      <c r="F213" s="242"/>
      <c r="G213" s="242"/>
      <c r="H213" s="242"/>
      <c r="I213" s="70"/>
      <c r="J213" s="70"/>
      <c r="K213" s="71"/>
      <c r="L213" s="71"/>
      <c r="M213" s="71"/>
      <c r="N213" s="71"/>
      <c r="O213" s="70"/>
      <c r="P213" s="71"/>
      <c r="Q213" s="71"/>
      <c r="R213" s="71"/>
      <c r="S213" s="71"/>
      <c r="T213" s="71"/>
      <c r="U213" s="71"/>
      <c r="V213" s="71"/>
      <c r="W213" s="63"/>
      <c r="X213" s="63"/>
      <c r="Y213" s="63"/>
    </row>
    <row r="214" spans="4:25" ht="15">
      <c r="D214" s="70"/>
      <c r="E214" s="242"/>
      <c r="F214" s="242"/>
      <c r="G214" s="242"/>
      <c r="H214" s="242"/>
      <c r="I214" s="70"/>
      <c r="J214" s="70"/>
      <c r="K214" s="71"/>
      <c r="L214" s="71"/>
      <c r="M214" s="71"/>
      <c r="N214" s="71"/>
      <c r="O214" s="70"/>
      <c r="P214" s="71"/>
      <c r="Q214" s="71"/>
      <c r="R214" s="71"/>
      <c r="S214" s="71"/>
      <c r="T214" s="71"/>
      <c r="U214" s="71"/>
      <c r="V214" s="71"/>
      <c r="W214" s="63"/>
      <c r="X214" s="63"/>
      <c r="Y214" s="63"/>
    </row>
    <row r="215" spans="4:25" ht="15">
      <c r="D215" s="70"/>
      <c r="E215" s="242"/>
      <c r="F215" s="242"/>
      <c r="G215" s="242"/>
      <c r="H215" s="242"/>
      <c r="I215" s="70"/>
      <c r="J215" s="70"/>
      <c r="K215" s="71"/>
      <c r="L215" s="71"/>
      <c r="M215" s="71"/>
      <c r="N215" s="71"/>
      <c r="O215" s="70"/>
      <c r="P215" s="71"/>
      <c r="Q215" s="71"/>
      <c r="R215" s="71"/>
      <c r="S215" s="71"/>
      <c r="T215" s="71"/>
      <c r="U215" s="71"/>
      <c r="V215" s="71"/>
      <c r="W215" s="63"/>
      <c r="X215" s="63"/>
      <c r="Y215" s="63"/>
    </row>
    <row r="216" spans="4:25" ht="15">
      <c r="D216" s="70"/>
      <c r="E216" s="242"/>
      <c r="F216" s="242"/>
      <c r="G216" s="242"/>
      <c r="H216" s="242"/>
      <c r="I216" s="70"/>
      <c r="J216" s="70"/>
      <c r="K216" s="71"/>
      <c r="L216" s="71"/>
      <c r="M216" s="71"/>
      <c r="N216" s="71"/>
      <c r="O216" s="70"/>
      <c r="P216" s="71"/>
      <c r="Q216" s="71"/>
      <c r="R216" s="71"/>
      <c r="S216" s="71"/>
      <c r="T216" s="71"/>
      <c r="U216" s="71"/>
      <c r="V216" s="71"/>
      <c r="W216" s="63"/>
      <c r="X216" s="63"/>
      <c r="Y216" s="63"/>
    </row>
    <row r="217" spans="4:25" ht="15">
      <c r="D217" s="70"/>
      <c r="E217" s="242"/>
      <c r="F217" s="242"/>
      <c r="G217" s="242"/>
      <c r="H217" s="242"/>
      <c r="I217" s="70"/>
      <c r="J217" s="70"/>
      <c r="K217" s="71"/>
      <c r="L217" s="71"/>
      <c r="M217" s="71"/>
      <c r="N217" s="71"/>
      <c r="O217" s="70"/>
      <c r="P217" s="71"/>
      <c r="Q217" s="71"/>
      <c r="R217" s="71"/>
      <c r="S217" s="71"/>
      <c r="T217" s="71"/>
      <c r="U217" s="71"/>
      <c r="V217" s="71"/>
      <c r="W217" s="63"/>
      <c r="X217" s="63"/>
      <c r="Y217" s="63"/>
    </row>
    <row r="218" spans="4:25" ht="15">
      <c r="D218" s="70"/>
      <c r="E218" s="242"/>
      <c r="F218" s="242"/>
      <c r="G218" s="242"/>
      <c r="H218" s="242"/>
      <c r="I218" s="70"/>
      <c r="J218" s="70"/>
      <c r="K218" s="71"/>
      <c r="L218" s="71"/>
      <c r="M218" s="71"/>
      <c r="N218" s="71"/>
      <c r="O218" s="70"/>
      <c r="P218" s="71"/>
      <c r="Q218" s="71"/>
      <c r="R218" s="71"/>
      <c r="S218" s="71"/>
      <c r="T218" s="71"/>
      <c r="U218" s="71"/>
      <c r="V218" s="71"/>
      <c r="W218" s="63"/>
      <c r="X218" s="63"/>
      <c r="Y218" s="63"/>
    </row>
    <row r="219" spans="4:25" ht="15">
      <c r="D219" s="70"/>
      <c r="E219" s="242"/>
      <c r="F219" s="242"/>
      <c r="G219" s="242"/>
      <c r="H219" s="242"/>
      <c r="I219" s="70"/>
      <c r="J219" s="70"/>
      <c r="K219" s="71"/>
      <c r="L219" s="71"/>
      <c r="M219" s="71"/>
      <c r="N219" s="71"/>
      <c r="O219" s="70"/>
      <c r="P219" s="71"/>
      <c r="Q219" s="71"/>
      <c r="R219" s="71"/>
      <c r="S219" s="71"/>
      <c r="T219" s="71"/>
      <c r="U219" s="71"/>
      <c r="V219" s="71"/>
      <c r="W219" s="63"/>
      <c r="X219" s="63"/>
      <c r="Y219" s="63"/>
    </row>
    <row r="220" spans="4:25" ht="15">
      <c r="D220" s="70"/>
      <c r="E220" s="242"/>
      <c r="F220" s="242"/>
      <c r="G220" s="242"/>
      <c r="H220" s="242"/>
      <c r="I220" s="70"/>
      <c r="J220" s="70"/>
      <c r="K220" s="71"/>
      <c r="L220" s="71"/>
      <c r="M220" s="71"/>
      <c r="N220" s="71"/>
      <c r="O220" s="70"/>
      <c r="P220" s="71"/>
      <c r="Q220" s="71"/>
      <c r="R220" s="71"/>
      <c r="S220" s="71"/>
      <c r="T220" s="71"/>
      <c r="U220" s="71"/>
      <c r="V220" s="71"/>
      <c r="W220" s="63"/>
      <c r="X220" s="63"/>
      <c r="Y220" s="63"/>
    </row>
    <row r="221" spans="4:25" ht="15">
      <c r="D221" s="70"/>
      <c r="E221" s="242"/>
      <c r="F221" s="242"/>
      <c r="G221" s="242"/>
      <c r="H221" s="242"/>
      <c r="I221" s="70"/>
      <c r="J221" s="70"/>
      <c r="K221" s="71"/>
      <c r="L221" s="71"/>
      <c r="M221" s="71"/>
      <c r="N221" s="71"/>
      <c r="O221" s="70"/>
      <c r="P221" s="71"/>
      <c r="Q221" s="71"/>
      <c r="R221" s="71"/>
      <c r="S221" s="71"/>
      <c r="T221" s="71"/>
      <c r="U221" s="71"/>
      <c r="V221" s="71"/>
      <c r="W221" s="63"/>
      <c r="X221" s="63"/>
      <c r="Y221" s="63"/>
    </row>
    <row r="222" spans="4:25" ht="15">
      <c r="D222" s="70"/>
      <c r="E222" s="242"/>
      <c r="F222" s="242"/>
      <c r="G222" s="242"/>
      <c r="H222" s="242"/>
      <c r="I222" s="70"/>
      <c r="J222" s="70"/>
      <c r="K222" s="71"/>
      <c r="L222" s="71"/>
      <c r="M222" s="71"/>
      <c r="N222" s="71"/>
      <c r="O222" s="70"/>
      <c r="P222" s="71"/>
      <c r="Q222" s="71"/>
      <c r="R222" s="71"/>
      <c r="S222" s="71"/>
      <c r="T222" s="71"/>
      <c r="U222" s="71"/>
      <c r="V222" s="71"/>
      <c r="W222" s="63"/>
      <c r="X222" s="63"/>
      <c r="Y222" s="63"/>
    </row>
    <row r="223" spans="4:25" ht="15">
      <c r="D223" s="70"/>
      <c r="E223" s="242"/>
      <c r="F223" s="242"/>
      <c r="G223" s="242"/>
      <c r="H223" s="242"/>
      <c r="I223" s="70"/>
      <c r="J223" s="70"/>
      <c r="K223" s="71"/>
      <c r="L223" s="71"/>
      <c r="M223" s="71"/>
      <c r="N223" s="71"/>
      <c r="O223" s="70"/>
      <c r="P223" s="71"/>
      <c r="Q223" s="71"/>
      <c r="R223" s="71"/>
      <c r="S223" s="71"/>
      <c r="T223" s="71"/>
      <c r="U223" s="71"/>
      <c r="V223" s="71"/>
      <c r="W223" s="63"/>
      <c r="X223" s="63"/>
      <c r="Y223" s="63"/>
    </row>
    <row r="224" spans="4:25" ht="15">
      <c r="D224" s="70"/>
      <c r="E224" s="242"/>
      <c r="F224" s="242"/>
      <c r="G224" s="242"/>
      <c r="H224" s="242"/>
      <c r="I224" s="70"/>
      <c r="J224" s="70"/>
      <c r="K224" s="71"/>
      <c r="L224" s="71"/>
      <c r="M224" s="71"/>
      <c r="N224" s="71"/>
      <c r="O224" s="70"/>
      <c r="P224" s="71"/>
      <c r="Q224" s="71"/>
      <c r="R224" s="71"/>
      <c r="S224" s="71"/>
      <c r="T224" s="71"/>
      <c r="U224" s="71"/>
      <c r="V224" s="71"/>
      <c r="W224" s="63"/>
      <c r="X224" s="63"/>
      <c r="Y224" s="63"/>
    </row>
  </sheetData>
  <sheetProtection/>
  <mergeCells count="53">
    <mergeCell ref="A2:W2"/>
    <mergeCell ref="A3:C3"/>
    <mergeCell ref="B4:C4"/>
    <mergeCell ref="D4:H4"/>
    <mergeCell ref="J4:N4"/>
    <mergeCell ref="O4:U4"/>
    <mergeCell ref="B5:C5"/>
    <mergeCell ref="E5:H5"/>
    <mergeCell ref="B7:C7"/>
    <mergeCell ref="B11:C11"/>
    <mergeCell ref="B15:C15"/>
    <mergeCell ref="B21:C21"/>
    <mergeCell ref="B26:C26"/>
    <mergeCell ref="B37:C37"/>
    <mergeCell ref="B44:C44"/>
    <mergeCell ref="B50:C50"/>
    <mergeCell ref="B60:C60"/>
    <mergeCell ref="B62:C62"/>
    <mergeCell ref="B64:C64"/>
    <mergeCell ref="A67:W67"/>
    <mergeCell ref="A4:A6"/>
    <mergeCell ref="A12:A14"/>
    <mergeCell ref="A19:A20"/>
    <mergeCell ref="A28:A29"/>
    <mergeCell ref="A34:A36"/>
    <mergeCell ref="A46:A49"/>
    <mergeCell ref="A51:A59"/>
    <mergeCell ref="B8:B9"/>
    <mergeCell ref="B12:B14"/>
    <mergeCell ref="B16:B20"/>
    <mergeCell ref="B23:B25"/>
    <mergeCell ref="B28:B29"/>
    <mergeCell ref="B30:B32"/>
    <mergeCell ref="B35:B36"/>
    <mergeCell ref="B38:B42"/>
    <mergeCell ref="B46:B49"/>
    <mergeCell ref="B53:B59"/>
    <mergeCell ref="D5:D6"/>
    <mergeCell ref="I4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4:W6"/>
  </mergeCells>
  <printOptions/>
  <pageMargins left="0.2" right="0.08" top="0.39" bottom="0.2" header="0.31" footer="0.28"/>
  <pageSetup horizontalDpi="600" verticalDpi="600" orientation="landscape" paperSize="9" scale="70"/>
</worksheet>
</file>

<file path=xl/worksheets/sheet79.xml><?xml version="1.0" encoding="utf-8"?>
<worksheet xmlns="http://schemas.openxmlformats.org/spreadsheetml/2006/main" xmlns:r="http://schemas.openxmlformats.org/officeDocument/2006/relationships">
  <dimension ref="A1:N205"/>
  <sheetViews>
    <sheetView showZeros="0" tabSelected="1" workbookViewId="0" topLeftCell="A1">
      <pane xSplit="3" ySplit="6" topLeftCell="D13" activePane="bottomRight" state="frozen"/>
      <selection pane="bottomRight" activeCell="B20" sqref="B20:C20"/>
    </sheetView>
  </sheetViews>
  <sheetFormatPr defaultColWidth="8.625" defaultRowHeight="14.25"/>
  <cols>
    <col min="1" max="1" width="9.875" style="0" customWidth="1"/>
    <col min="2" max="2" width="17.75390625" style="0" customWidth="1"/>
    <col min="3" max="3" width="27.50390625" style="0" customWidth="1"/>
    <col min="4" max="4" width="13.75390625" style="0" customWidth="1"/>
    <col min="5" max="5" width="11.625" style="0" customWidth="1"/>
    <col min="6" max="6" width="12.875" style="0" customWidth="1"/>
    <col min="7" max="8" width="11.875" style="0" customWidth="1"/>
    <col min="9" max="9" width="11.50390625" style="0" customWidth="1"/>
    <col min="10" max="10" width="34.75390625" style="0" customWidth="1"/>
  </cols>
  <sheetData>
    <row r="1" ht="15">
      <c r="A1" s="1" t="s">
        <v>179</v>
      </c>
    </row>
    <row r="2" spans="1:14" ht="21.75">
      <c r="A2" s="2" t="s">
        <v>180</v>
      </c>
      <c r="B2" s="2"/>
      <c r="C2" s="2"/>
      <c r="D2" s="2"/>
      <c r="E2" s="2"/>
      <c r="F2" s="2"/>
      <c r="G2" s="2"/>
      <c r="H2" s="2"/>
      <c r="I2" s="2"/>
      <c r="J2" s="2"/>
      <c r="K2" s="60"/>
      <c r="L2" s="60"/>
      <c r="M2" s="60"/>
      <c r="N2" s="60"/>
    </row>
    <row r="3" spans="1:14" ht="32.25" customHeight="1">
      <c r="A3" s="3" t="s">
        <v>2</v>
      </c>
      <c r="B3" s="4"/>
      <c r="C3" s="4"/>
      <c r="D3" s="5"/>
      <c r="E3" s="6"/>
      <c r="F3" s="6"/>
      <c r="G3" s="6"/>
      <c r="H3" s="6"/>
      <c r="I3" s="61" t="s">
        <v>181</v>
      </c>
      <c r="J3" s="61"/>
      <c r="K3" s="60"/>
      <c r="L3" s="60"/>
      <c r="M3" s="60"/>
      <c r="N3" s="60"/>
    </row>
    <row r="4" spans="1:14" ht="19.5" customHeight="1">
      <c r="A4" s="7" t="s">
        <v>65</v>
      </c>
      <c r="B4" s="8" t="s">
        <v>66</v>
      </c>
      <c r="C4" s="8"/>
      <c r="D4" s="8" t="s">
        <v>68</v>
      </c>
      <c r="E4" s="8" t="s">
        <v>182</v>
      </c>
      <c r="F4" s="8"/>
      <c r="G4" s="8"/>
      <c r="H4" s="9" t="s">
        <v>183</v>
      </c>
      <c r="I4" s="9" t="s">
        <v>184</v>
      </c>
      <c r="J4" s="8" t="s">
        <v>72</v>
      </c>
      <c r="K4" s="60"/>
      <c r="L4" s="60"/>
      <c r="M4" s="60"/>
      <c r="N4" s="60"/>
    </row>
    <row r="5" spans="1:14" ht="19.5" customHeight="1">
      <c r="A5" s="7"/>
      <c r="B5" s="8" t="s">
        <v>73</v>
      </c>
      <c r="C5" s="8"/>
      <c r="D5" s="8"/>
      <c r="E5" s="9" t="s">
        <v>185</v>
      </c>
      <c r="F5" s="9" t="s">
        <v>186</v>
      </c>
      <c r="G5" s="9" t="s">
        <v>187</v>
      </c>
      <c r="H5" s="9"/>
      <c r="I5" s="9"/>
      <c r="J5" s="8"/>
      <c r="K5" s="60"/>
      <c r="L5" s="60"/>
      <c r="M5" s="60"/>
      <c r="N5" s="60"/>
    </row>
    <row r="6" spans="1:14" ht="19.5" customHeight="1">
      <c r="A6" s="7"/>
      <c r="B6" s="8" t="s">
        <v>86</v>
      </c>
      <c r="C6" s="8" t="s">
        <v>87</v>
      </c>
      <c r="D6" s="8"/>
      <c r="E6" s="9"/>
      <c r="F6" s="9"/>
      <c r="G6" s="9"/>
      <c r="H6" s="9"/>
      <c r="I6" s="9"/>
      <c r="J6" s="8"/>
      <c r="K6" s="60"/>
      <c r="L6" s="60"/>
      <c r="M6" s="60"/>
      <c r="N6" s="60"/>
    </row>
    <row r="7" spans="1:14" ht="19.5" customHeight="1">
      <c r="A7" s="10"/>
      <c r="B7" s="11" t="s">
        <v>92</v>
      </c>
      <c r="C7" s="11"/>
      <c r="D7" s="12">
        <f aca="true" t="shared" si="0" ref="D7:I7">D8+D13+D16+D19</f>
        <v>149.3</v>
      </c>
      <c r="E7" s="12">
        <f t="shared" si="0"/>
        <v>199.5</v>
      </c>
      <c r="F7" s="12">
        <f t="shared" si="0"/>
        <v>39.8</v>
      </c>
      <c r="G7" s="12">
        <f t="shared" si="0"/>
        <v>10</v>
      </c>
      <c r="H7" s="12">
        <f t="shared" si="0"/>
        <v>0</v>
      </c>
      <c r="I7" s="12">
        <f t="shared" si="0"/>
        <v>0</v>
      </c>
      <c r="J7" s="62"/>
      <c r="K7" s="63"/>
      <c r="L7" s="60"/>
      <c r="M7" s="60"/>
      <c r="N7" s="60"/>
    </row>
    <row r="8" spans="1:14" ht="19.5" customHeight="1">
      <c r="A8" s="13" t="s">
        <v>93</v>
      </c>
      <c r="B8" s="14" t="s">
        <v>94</v>
      </c>
      <c r="C8" s="15" t="s">
        <v>95</v>
      </c>
      <c r="D8" s="12">
        <f>D9+D10+D11</f>
        <v>130</v>
      </c>
      <c r="E8" s="12">
        <f>E9+E10+E11+E12</f>
        <v>199.5</v>
      </c>
      <c r="F8" s="12">
        <f>F9+F10+F11+F12</f>
        <v>23</v>
      </c>
      <c r="G8" s="12">
        <f>G9+G10+G11+G12</f>
        <v>7.5</v>
      </c>
      <c r="H8" s="12">
        <f>H9+H10+H11+H12</f>
        <v>0</v>
      </c>
      <c r="I8" s="12">
        <f>I9+I10+I11+I12</f>
        <v>0</v>
      </c>
      <c r="J8" s="62"/>
      <c r="K8" s="54"/>
      <c r="L8" s="57"/>
      <c r="M8" s="57"/>
      <c r="N8" s="57"/>
    </row>
    <row r="9" spans="1:14" ht="33.75" customHeight="1">
      <c r="A9" s="16"/>
      <c r="B9" s="17"/>
      <c r="C9" s="18" t="s">
        <v>188</v>
      </c>
      <c r="D9" s="12">
        <f>E9+F9+G9+H9+I9</f>
        <v>99.5</v>
      </c>
      <c r="E9" s="19">
        <v>99.5</v>
      </c>
      <c r="F9" s="12"/>
      <c r="G9" s="19"/>
      <c r="H9" s="19"/>
      <c r="I9" s="19"/>
      <c r="J9" s="64"/>
      <c r="K9" s="54"/>
      <c r="L9" s="57"/>
      <c r="M9" s="57"/>
      <c r="N9" s="57"/>
    </row>
    <row r="10" spans="1:14" ht="19.5" customHeight="1">
      <c r="A10" s="16"/>
      <c r="B10" s="17"/>
      <c r="C10" s="20" t="s">
        <v>189</v>
      </c>
      <c r="D10" s="12">
        <f>E10+F10+G10+H10+I10</f>
        <v>23</v>
      </c>
      <c r="E10" s="19"/>
      <c r="F10" s="12">
        <v>23</v>
      </c>
      <c r="G10" s="19"/>
      <c r="H10" s="19"/>
      <c r="I10" s="19"/>
      <c r="J10" s="62"/>
      <c r="K10" s="54"/>
      <c r="L10" s="57"/>
      <c r="M10" s="57"/>
      <c r="N10" s="57"/>
    </row>
    <row r="11" spans="1:14" ht="19.5" customHeight="1">
      <c r="A11" s="16"/>
      <c r="B11" s="17"/>
      <c r="C11" s="20" t="s">
        <v>190</v>
      </c>
      <c r="D11" s="12">
        <f>E11+F11+G11+H11+I11</f>
        <v>7.5</v>
      </c>
      <c r="E11" s="19"/>
      <c r="F11" s="12"/>
      <c r="G11" s="19">
        <v>7.5</v>
      </c>
      <c r="H11" s="19"/>
      <c r="I11" s="19"/>
      <c r="J11" s="62"/>
      <c r="K11" s="54"/>
      <c r="L11" s="57"/>
      <c r="M11" s="57"/>
      <c r="N11" s="57"/>
    </row>
    <row r="12" spans="1:14" ht="19.5" customHeight="1">
      <c r="A12" s="16"/>
      <c r="B12" s="17"/>
      <c r="C12" s="20" t="s">
        <v>191</v>
      </c>
      <c r="D12" s="12">
        <f>E12+F12+G12+H12+I12</f>
        <v>100</v>
      </c>
      <c r="E12" s="19">
        <v>100</v>
      </c>
      <c r="F12" s="12"/>
      <c r="G12" s="19"/>
      <c r="H12" s="19"/>
      <c r="I12" s="19"/>
      <c r="J12" s="62"/>
      <c r="K12" s="54"/>
      <c r="L12" s="57"/>
      <c r="M12" s="57"/>
      <c r="N12" s="57"/>
    </row>
    <row r="13" spans="1:14" ht="36" customHeight="1">
      <c r="A13" s="16"/>
      <c r="B13" s="17"/>
      <c r="C13" s="21" t="s">
        <v>97</v>
      </c>
      <c r="D13" s="12">
        <f aca="true" t="shared" si="1" ref="D13:I13">D14+D15</f>
        <v>1.8</v>
      </c>
      <c r="E13" s="12">
        <f t="shared" si="1"/>
        <v>0</v>
      </c>
      <c r="F13" s="12">
        <f t="shared" si="1"/>
        <v>1.8</v>
      </c>
      <c r="G13" s="12">
        <f t="shared" si="1"/>
        <v>0</v>
      </c>
      <c r="H13" s="12">
        <f t="shared" si="1"/>
        <v>0</v>
      </c>
      <c r="I13" s="12">
        <f t="shared" si="1"/>
        <v>0</v>
      </c>
      <c r="J13" s="62"/>
      <c r="K13" s="54"/>
      <c r="L13" s="57"/>
      <c r="M13" s="57"/>
      <c r="N13" s="57"/>
    </row>
    <row r="14" spans="1:14" ht="19.5" customHeight="1">
      <c r="A14" s="22"/>
      <c r="B14" s="17"/>
      <c r="C14" s="21" t="s">
        <v>192</v>
      </c>
      <c r="D14" s="12">
        <f aca="true" t="shared" si="2" ref="D14:D23">E14+F14+G14+H14+I14</f>
        <v>0</v>
      </c>
      <c r="E14" s="19"/>
      <c r="F14" s="12"/>
      <c r="G14" s="19"/>
      <c r="H14" s="19"/>
      <c r="I14" s="19"/>
      <c r="J14" s="62"/>
      <c r="K14" s="54"/>
      <c r="L14" s="57"/>
      <c r="M14" s="57"/>
      <c r="N14" s="57"/>
    </row>
    <row r="15" spans="1:14" ht="34.5" customHeight="1">
      <c r="A15" s="23" t="s">
        <v>193</v>
      </c>
      <c r="B15" s="17"/>
      <c r="C15" s="21" t="s">
        <v>194</v>
      </c>
      <c r="D15" s="12">
        <f t="shared" si="2"/>
        <v>1.8</v>
      </c>
      <c r="E15" s="19"/>
      <c r="F15" s="12">
        <v>1.8</v>
      </c>
      <c r="G15" s="19"/>
      <c r="H15" s="19"/>
      <c r="I15" s="19"/>
      <c r="J15" s="62"/>
      <c r="K15" s="54"/>
      <c r="L15" s="57"/>
      <c r="M15" s="57"/>
      <c r="N15" s="57"/>
    </row>
    <row r="16" spans="1:14" ht="19.5" customHeight="1">
      <c r="A16" s="13" t="s">
        <v>98</v>
      </c>
      <c r="B16" s="13" t="s">
        <v>99</v>
      </c>
      <c r="C16" s="21" t="s">
        <v>195</v>
      </c>
      <c r="D16" s="12">
        <f t="shared" si="2"/>
        <v>9.5</v>
      </c>
      <c r="E16" s="12">
        <f>E17+E18</f>
        <v>0</v>
      </c>
      <c r="F16" s="12">
        <f>F17+F18</f>
        <v>7</v>
      </c>
      <c r="G16" s="12">
        <f>G17+G18</f>
        <v>2.5</v>
      </c>
      <c r="H16" s="12">
        <f>H17+H18</f>
        <v>0</v>
      </c>
      <c r="I16" s="12">
        <f>I17+I18</f>
        <v>0</v>
      </c>
      <c r="J16" s="62"/>
      <c r="K16" s="54"/>
      <c r="L16" s="57"/>
      <c r="M16" s="57"/>
      <c r="N16" s="57"/>
    </row>
    <row r="17" spans="1:14" ht="19.5" customHeight="1">
      <c r="A17" s="24"/>
      <c r="B17" s="24"/>
      <c r="C17" s="21" t="s">
        <v>196</v>
      </c>
      <c r="D17" s="12">
        <f t="shared" si="2"/>
        <v>7</v>
      </c>
      <c r="E17" s="12"/>
      <c r="F17" s="12">
        <v>7</v>
      </c>
      <c r="G17" s="12"/>
      <c r="H17" s="12"/>
      <c r="I17" s="12"/>
      <c r="J17" s="62"/>
      <c r="K17" s="54"/>
      <c r="L17" s="57"/>
      <c r="M17" s="57"/>
      <c r="N17" s="57"/>
    </row>
    <row r="18" spans="1:14" ht="19.5" customHeight="1">
      <c r="A18" s="24"/>
      <c r="B18" s="25"/>
      <c r="C18" s="20" t="s">
        <v>190</v>
      </c>
      <c r="D18" s="12">
        <f t="shared" si="2"/>
        <v>2.5</v>
      </c>
      <c r="E18" s="12"/>
      <c r="F18" s="12"/>
      <c r="G18" s="12">
        <v>2.5</v>
      </c>
      <c r="H18" s="12"/>
      <c r="I18" s="12"/>
      <c r="J18" s="62"/>
      <c r="K18" s="54"/>
      <c r="L18" s="57"/>
      <c r="M18" s="57"/>
      <c r="N18" s="57"/>
    </row>
    <row r="19" spans="1:14" ht="19.5" customHeight="1">
      <c r="A19" s="24"/>
      <c r="B19" s="13" t="s">
        <v>197</v>
      </c>
      <c r="C19" s="21" t="s">
        <v>198</v>
      </c>
      <c r="D19" s="12">
        <f t="shared" si="2"/>
        <v>8</v>
      </c>
      <c r="E19" s="12"/>
      <c r="F19" s="12">
        <v>8</v>
      </c>
      <c r="G19" s="12"/>
      <c r="H19" s="12"/>
      <c r="I19" s="12"/>
      <c r="J19" s="62"/>
      <c r="K19" s="54"/>
      <c r="L19" s="57"/>
      <c r="M19" s="57"/>
      <c r="N19" s="57"/>
    </row>
    <row r="20" spans="1:14" ht="19.5" customHeight="1">
      <c r="A20" s="26"/>
      <c r="B20" s="27" t="s">
        <v>199</v>
      </c>
      <c r="C20" s="28"/>
      <c r="D20" s="12">
        <f t="shared" si="2"/>
        <v>1.1</v>
      </c>
      <c r="E20" s="19">
        <f>E21</f>
        <v>1.1</v>
      </c>
      <c r="F20" s="19">
        <f>F21</f>
        <v>0</v>
      </c>
      <c r="G20" s="19">
        <f aca="true" t="shared" si="3" ref="G20:I21">G21</f>
        <v>0</v>
      </c>
      <c r="H20" s="19">
        <f t="shared" si="3"/>
        <v>0</v>
      </c>
      <c r="I20" s="19">
        <f t="shared" si="3"/>
        <v>0</v>
      </c>
      <c r="J20" s="62"/>
      <c r="K20" s="54"/>
      <c r="L20" s="57"/>
      <c r="M20" s="57"/>
      <c r="N20" s="57"/>
    </row>
    <row r="21" spans="1:14" ht="19.5" customHeight="1">
      <c r="A21" s="13" t="s">
        <v>200</v>
      </c>
      <c r="B21" s="29" t="s">
        <v>127</v>
      </c>
      <c r="C21" s="21" t="s">
        <v>128</v>
      </c>
      <c r="D21" s="12">
        <f t="shared" si="2"/>
        <v>1.1</v>
      </c>
      <c r="E21" s="19">
        <f>E22</f>
        <v>1.1</v>
      </c>
      <c r="F21" s="19">
        <f>F22</f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62"/>
      <c r="K21" s="54"/>
      <c r="L21" s="57"/>
      <c r="M21" s="57"/>
      <c r="N21" s="57"/>
    </row>
    <row r="22" spans="1:14" ht="19.5" customHeight="1">
      <c r="A22" s="30"/>
      <c r="B22" s="31"/>
      <c r="C22" s="21" t="s">
        <v>201</v>
      </c>
      <c r="D22" s="12">
        <f t="shared" si="2"/>
        <v>1.1</v>
      </c>
      <c r="E22" s="19">
        <v>1.1</v>
      </c>
      <c r="F22" s="12"/>
      <c r="G22" s="19"/>
      <c r="H22" s="19"/>
      <c r="I22" s="19"/>
      <c r="J22" s="62"/>
      <c r="K22" s="54"/>
      <c r="L22" s="57"/>
      <c r="M22" s="57"/>
      <c r="N22" s="57"/>
    </row>
    <row r="23" spans="1:14" ht="19.5" customHeight="1">
      <c r="A23" s="26"/>
      <c r="B23" s="11" t="s">
        <v>202</v>
      </c>
      <c r="C23" s="11"/>
      <c r="D23" s="12">
        <f t="shared" si="2"/>
        <v>8.1</v>
      </c>
      <c r="E23" s="12">
        <f>E24+E26+E28</f>
        <v>5.6</v>
      </c>
      <c r="F23" s="12">
        <f>F24+F26+F28</f>
        <v>0</v>
      </c>
      <c r="G23" s="12">
        <f>G24+G26+G28</f>
        <v>2.5</v>
      </c>
      <c r="H23" s="12">
        <f>H24+H26+H28</f>
        <v>0</v>
      </c>
      <c r="I23" s="12">
        <f>I24+I26+I28</f>
        <v>0</v>
      </c>
      <c r="J23" s="62"/>
      <c r="K23" s="54"/>
      <c r="L23" s="57"/>
      <c r="M23" s="57"/>
      <c r="N23" s="57"/>
    </row>
    <row r="24" spans="1:14" ht="19.5" customHeight="1">
      <c r="A24" s="13" t="s">
        <v>203</v>
      </c>
      <c r="B24" s="14" t="s">
        <v>140</v>
      </c>
      <c r="C24" s="15" t="s">
        <v>95</v>
      </c>
      <c r="D24" s="12">
        <f aca="true" t="shared" si="4" ref="D24:D32">E24+F24+G24+H24+I24</f>
        <v>2.5</v>
      </c>
      <c r="E24" s="12">
        <f>E25</f>
        <v>0</v>
      </c>
      <c r="F24" s="12">
        <f>F25</f>
        <v>0</v>
      </c>
      <c r="G24" s="12">
        <f>G25</f>
        <v>2.5</v>
      </c>
      <c r="H24" s="12">
        <f>H25</f>
        <v>0</v>
      </c>
      <c r="I24" s="12">
        <f>I25</f>
        <v>0</v>
      </c>
      <c r="J24" s="62"/>
      <c r="K24" s="54"/>
      <c r="L24" s="57"/>
      <c r="M24" s="57"/>
      <c r="N24" s="57"/>
    </row>
    <row r="25" spans="1:14" ht="19.5" customHeight="1">
      <c r="A25" s="24"/>
      <c r="B25" s="17"/>
      <c r="C25" s="20" t="s">
        <v>190</v>
      </c>
      <c r="D25" s="12">
        <f t="shared" si="4"/>
        <v>2.5</v>
      </c>
      <c r="E25" s="12"/>
      <c r="F25" s="12"/>
      <c r="G25" s="12">
        <v>2.5</v>
      </c>
      <c r="H25" s="12"/>
      <c r="I25" s="12"/>
      <c r="J25" s="62"/>
      <c r="K25" s="54"/>
      <c r="L25" s="57"/>
      <c r="M25" s="57"/>
      <c r="N25" s="57"/>
    </row>
    <row r="26" spans="1:14" ht="19.5" customHeight="1">
      <c r="A26" s="24"/>
      <c r="B26" s="17"/>
      <c r="C26" s="32" t="s">
        <v>204</v>
      </c>
      <c r="D26" s="12">
        <f t="shared" si="4"/>
        <v>3</v>
      </c>
      <c r="E26" s="12">
        <f>E27</f>
        <v>3</v>
      </c>
      <c r="F26" s="12">
        <f>F27</f>
        <v>0</v>
      </c>
      <c r="G26" s="12">
        <f>G27</f>
        <v>0</v>
      </c>
      <c r="H26" s="12">
        <f>H27</f>
        <v>0</v>
      </c>
      <c r="I26" s="12">
        <f>I27</f>
        <v>0</v>
      </c>
      <c r="J26" s="62"/>
      <c r="K26" s="54"/>
      <c r="L26" s="57"/>
      <c r="M26" s="57"/>
      <c r="N26" s="57"/>
    </row>
    <row r="27" spans="1:14" ht="19.5" customHeight="1">
      <c r="A27" s="24"/>
      <c r="B27" s="17"/>
      <c r="C27" s="33" t="s">
        <v>205</v>
      </c>
      <c r="D27" s="12">
        <f t="shared" si="4"/>
        <v>3</v>
      </c>
      <c r="E27" s="19">
        <v>3</v>
      </c>
      <c r="F27" s="12"/>
      <c r="G27" s="19"/>
      <c r="H27" s="19"/>
      <c r="I27" s="19"/>
      <c r="J27" s="64"/>
      <c r="K27" s="54"/>
      <c r="L27" s="57"/>
      <c r="M27" s="57"/>
      <c r="N27" s="57"/>
    </row>
    <row r="28" spans="1:14" ht="19.5" customHeight="1">
      <c r="A28" s="24"/>
      <c r="B28" s="17"/>
      <c r="C28" s="33" t="s">
        <v>206</v>
      </c>
      <c r="D28" s="12">
        <f t="shared" si="4"/>
        <v>2.6</v>
      </c>
      <c r="E28" s="12">
        <f>E29+E30</f>
        <v>2.6</v>
      </c>
      <c r="F28" s="12">
        <f>F29+F30</f>
        <v>0</v>
      </c>
      <c r="G28" s="12">
        <f>G29+G30</f>
        <v>0</v>
      </c>
      <c r="H28" s="12">
        <f>H29+H30</f>
        <v>0</v>
      </c>
      <c r="I28" s="12">
        <f>I29+I30</f>
        <v>0</v>
      </c>
      <c r="J28" s="65"/>
      <c r="K28" s="54"/>
      <c r="L28" s="57"/>
      <c r="M28" s="57"/>
      <c r="N28" s="57"/>
    </row>
    <row r="29" spans="1:14" ht="19.5" customHeight="1">
      <c r="A29" s="24"/>
      <c r="B29" s="17"/>
      <c r="C29" s="33" t="s">
        <v>207</v>
      </c>
      <c r="D29" s="12">
        <f t="shared" si="4"/>
        <v>2.6</v>
      </c>
      <c r="E29" s="19">
        <v>2.6</v>
      </c>
      <c r="F29" s="12"/>
      <c r="G29" s="19"/>
      <c r="H29" s="19"/>
      <c r="I29" s="19"/>
      <c r="J29" s="65"/>
      <c r="K29" s="54"/>
      <c r="L29" s="57"/>
      <c r="M29" s="57"/>
      <c r="N29" s="57"/>
    </row>
    <row r="30" spans="1:14" ht="19.5" customHeight="1">
      <c r="A30" s="25"/>
      <c r="B30" s="34"/>
      <c r="C30" s="33" t="s">
        <v>208</v>
      </c>
      <c r="D30" s="12">
        <f t="shared" si="4"/>
        <v>0</v>
      </c>
      <c r="E30" s="19"/>
      <c r="F30" s="12"/>
      <c r="G30" s="19"/>
      <c r="H30" s="19"/>
      <c r="I30" s="19"/>
      <c r="J30" s="65"/>
      <c r="K30" s="54"/>
      <c r="L30" s="57"/>
      <c r="M30" s="57"/>
      <c r="N30" s="57"/>
    </row>
    <row r="31" spans="1:14" ht="19.5" customHeight="1">
      <c r="A31" s="25"/>
      <c r="B31" s="35" t="s">
        <v>209</v>
      </c>
      <c r="C31" s="33"/>
      <c r="D31" s="12">
        <f aca="true" t="shared" si="5" ref="D31:I31">D32</f>
        <v>0</v>
      </c>
      <c r="E31" s="12">
        <f t="shared" si="5"/>
        <v>0</v>
      </c>
      <c r="F31" s="12">
        <f t="shared" si="5"/>
        <v>0</v>
      </c>
      <c r="G31" s="12">
        <f t="shared" si="5"/>
        <v>0</v>
      </c>
      <c r="H31" s="12">
        <f t="shared" si="5"/>
        <v>0</v>
      </c>
      <c r="I31" s="12">
        <f t="shared" si="5"/>
        <v>0</v>
      </c>
      <c r="J31" s="65"/>
      <c r="K31" s="54"/>
      <c r="L31" s="57"/>
      <c r="M31" s="57"/>
      <c r="N31" s="57"/>
    </row>
    <row r="32" spans="1:14" ht="19.5" customHeight="1">
      <c r="A32" s="25"/>
      <c r="B32" s="36" t="s">
        <v>210</v>
      </c>
      <c r="C32" s="36" t="s">
        <v>211</v>
      </c>
      <c r="D32" s="12">
        <f t="shared" si="4"/>
        <v>0</v>
      </c>
      <c r="E32" s="19"/>
      <c r="F32" s="12"/>
      <c r="G32" s="19"/>
      <c r="H32" s="19"/>
      <c r="I32" s="19"/>
      <c r="J32" s="65"/>
      <c r="K32" s="54"/>
      <c r="L32" s="57"/>
      <c r="M32" s="57"/>
      <c r="N32" s="57"/>
    </row>
    <row r="33" spans="1:14" ht="19.5" customHeight="1">
      <c r="A33" s="26"/>
      <c r="B33" s="11" t="s">
        <v>212</v>
      </c>
      <c r="C33" s="11"/>
      <c r="D33" s="12">
        <f aca="true" t="shared" si="6" ref="D33:I33">D34+D36</f>
        <v>12</v>
      </c>
      <c r="E33" s="12">
        <f t="shared" si="6"/>
        <v>12</v>
      </c>
      <c r="F33" s="12">
        <f t="shared" si="6"/>
        <v>0</v>
      </c>
      <c r="G33" s="12">
        <f t="shared" si="6"/>
        <v>0</v>
      </c>
      <c r="H33" s="12">
        <f t="shared" si="6"/>
        <v>0</v>
      </c>
      <c r="I33" s="12">
        <f t="shared" si="6"/>
        <v>0</v>
      </c>
      <c r="J33" s="64"/>
      <c r="K33" s="54"/>
      <c r="L33" s="57"/>
      <c r="M33" s="57"/>
      <c r="N33" s="57"/>
    </row>
    <row r="34" spans="1:14" ht="19.5" customHeight="1">
      <c r="A34" s="13" t="s">
        <v>213</v>
      </c>
      <c r="B34" s="37" t="s">
        <v>150</v>
      </c>
      <c r="C34" s="38" t="s">
        <v>151</v>
      </c>
      <c r="D34" s="12">
        <f aca="true" t="shared" si="7" ref="D34:I34">D35</f>
        <v>12</v>
      </c>
      <c r="E34" s="19">
        <f t="shared" si="7"/>
        <v>12</v>
      </c>
      <c r="F34" s="19">
        <f t="shared" si="7"/>
        <v>0</v>
      </c>
      <c r="G34" s="19">
        <f t="shared" si="7"/>
        <v>0</v>
      </c>
      <c r="H34" s="19">
        <f t="shared" si="7"/>
        <v>0</v>
      </c>
      <c r="I34" s="19">
        <f t="shared" si="7"/>
        <v>0</v>
      </c>
      <c r="J34" s="65"/>
      <c r="K34" s="54"/>
      <c r="L34" s="57"/>
      <c r="M34" s="57"/>
      <c r="N34" s="57"/>
    </row>
    <row r="35" spans="1:14" ht="19.5" customHeight="1">
      <c r="A35" s="30"/>
      <c r="B35" s="30"/>
      <c r="C35" s="39" t="s">
        <v>214</v>
      </c>
      <c r="D35" s="12">
        <f>SUM(E35:I35)</f>
        <v>12</v>
      </c>
      <c r="E35" s="19">
        <v>12</v>
      </c>
      <c r="F35" s="12"/>
      <c r="G35" s="19"/>
      <c r="H35" s="19"/>
      <c r="I35" s="19"/>
      <c r="J35" s="65"/>
      <c r="K35" s="54"/>
      <c r="L35" s="57"/>
      <c r="M35" s="57"/>
      <c r="N35" s="57"/>
    </row>
    <row r="36" spans="1:14" ht="19.5" customHeight="1">
      <c r="A36" s="40" t="s">
        <v>215</v>
      </c>
      <c r="B36" s="26" t="s">
        <v>154</v>
      </c>
      <c r="C36" s="38" t="s">
        <v>154</v>
      </c>
      <c r="D36" s="12">
        <f>SUM(E36:I36)</f>
        <v>0</v>
      </c>
      <c r="E36" s="19"/>
      <c r="F36" s="19"/>
      <c r="G36" s="19"/>
      <c r="H36" s="19"/>
      <c r="I36" s="19"/>
      <c r="J36" s="65"/>
      <c r="K36" s="54"/>
      <c r="L36" s="57"/>
      <c r="M36" s="57"/>
      <c r="N36" s="57"/>
    </row>
    <row r="37" spans="1:14" ht="19.5" customHeight="1">
      <c r="A37" s="26"/>
      <c r="B37" s="11" t="s">
        <v>216</v>
      </c>
      <c r="C37" s="11"/>
      <c r="D37" s="12">
        <f aca="true" t="shared" si="8" ref="D37:I37">D38+D40+D41</f>
        <v>181.6</v>
      </c>
      <c r="E37" s="12">
        <f t="shared" si="8"/>
        <v>176.3</v>
      </c>
      <c r="F37" s="12">
        <f t="shared" si="8"/>
        <v>5.3</v>
      </c>
      <c r="G37" s="12">
        <f t="shared" si="8"/>
        <v>0</v>
      </c>
      <c r="H37" s="12">
        <f t="shared" si="8"/>
        <v>0</v>
      </c>
      <c r="I37" s="12">
        <f t="shared" si="8"/>
        <v>0</v>
      </c>
      <c r="J37" s="65"/>
      <c r="K37" s="54"/>
      <c r="L37" s="57"/>
      <c r="M37" s="57"/>
      <c r="N37" s="57"/>
    </row>
    <row r="38" spans="1:14" ht="19.5" customHeight="1">
      <c r="A38" s="13" t="s">
        <v>217</v>
      </c>
      <c r="B38" s="41" t="s">
        <v>160</v>
      </c>
      <c r="C38" s="15" t="s">
        <v>95</v>
      </c>
      <c r="D38" s="12">
        <f aca="true" t="shared" si="9" ref="D38:I38">D39</f>
        <v>0.3</v>
      </c>
      <c r="E38" s="12">
        <f t="shared" si="9"/>
        <v>0.3</v>
      </c>
      <c r="F38" s="12">
        <f t="shared" si="9"/>
        <v>0</v>
      </c>
      <c r="G38" s="12">
        <f t="shared" si="9"/>
        <v>0</v>
      </c>
      <c r="H38" s="12">
        <f t="shared" si="9"/>
        <v>0</v>
      </c>
      <c r="I38" s="12">
        <f t="shared" si="9"/>
        <v>0</v>
      </c>
      <c r="J38" s="65"/>
      <c r="K38" s="54"/>
      <c r="L38" s="57"/>
      <c r="M38" s="57"/>
      <c r="N38" s="57"/>
    </row>
    <row r="39" spans="1:14" ht="19.5" customHeight="1">
      <c r="A39" s="42"/>
      <c r="B39" s="43"/>
      <c r="C39" s="15" t="s">
        <v>218</v>
      </c>
      <c r="D39" s="12">
        <f>E39+F39+G39+H39+I39</f>
        <v>0.3</v>
      </c>
      <c r="E39" s="19">
        <v>0.3</v>
      </c>
      <c r="F39" s="19"/>
      <c r="G39" s="19"/>
      <c r="H39" s="19"/>
      <c r="I39" s="19"/>
      <c r="J39" s="65"/>
      <c r="K39" s="54"/>
      <c r="L39" s="57"/>
      <c r="M39" s="57"/>
      <c r="N39" s="57"/>
    </row>
    <row r="40" spans="1:14" ht="19.5" customHeight="1">
      <c r="A40" s="30"/>
      <c r="B40" s="44"/>
      <c r="C40" s="45" t="s">
        <v>219</v>
      </c>
      <c r="D40" s="12">
        <f>SUM(E40:I40)</f>
        <v>5.3</v>
      </c>
      <c r="E40" s="19"/>
      <c r="F40" s="19">
        <v>5.3</v>
      </c>
      <c r="G40" s="19"/>
      <c r="H40" s="19"/>
      <c r="I40" s="19"/>
      <c r="J40" s="66"/>
      <c r="K40" s="54"/>
      <c r="L40" s="57"/>
      <c r="M40" s="57"/>
      <c r="N40" s="57"/>
    </row>
    <row r="41" spans="1:14" ht="19.5" customHeight="1">
      <c r="A41" s="26"/>
      <c r="B41" s="46" t="s">
        <v>163</v>
      </c>
      <c r="C41" s="47" t="s">
        <v>220</v>
      </c>
      <c r="D41" s="12">
        <f>E41+F41+G41+I41</f>
        <v>176</v>
      </c>
      <c r="E41" s="19">
        <f>E42</f>
        <v>176</v>
      </c>
      <c r="F41" s="19">
        <f>F42</f>
        <v>0</v>
      </c>
      <c r="G41" s="19">
        <f>G42</f>
        <v>0</v>
      </c>
      <c r="H41" s="19">
        <f>H42</f>
        <v>0</v>
      </c>
      <c r="I41" s="19">
        <f>I42</f>
        <v>0</v>
      </c>
      <c r="J41" s="67"/>
      <c r="K41" s="54"/>
      <c r="L41" s="57"/>
      <c r="M41" s="57"/>
      <c r="N41" s="57"/>
    </row>
    <row r="42" spans="1:14" ht="19.5" customHeight="1">
      <c r="A42" s="26"/>
      <c r="B42" s="36"/>
      <c r="C42" s="47" t="s">
        <v>221</v>
      </c>
      <c r="D42" s="12">
        <f>E42+F42+G42+I42</f>
        <v>176</v>
      </c>
      <c r="E42" s="19">
        <v>176</v>
      </c>
      <c r="F42" s="19"/>
      <c r="G42" s="19"/>
      <c r="H42" s="19"/>
      <c r="I42" s="19"/>
      <c r="J42" s="67" t="s">
        <v>222</v>
      </c>
      <c r="K42" s="54"/>
      <c r="L42" s="57"/>
      <c r="M42" s="57"/>
      <c r="N42" s="57"/>
    </row>
    <row r="43" spans="1:14" ht="19.5" customHeight="1">
      <c r="A43" s="26"/>
      <c r="B43" s="27" t="s">
        <v>223</v>
      </c>
      <c r="C43" s="28"/>
      <c r="D43" s="12">
        <f aca="true" t="shared" si="10" ref="D43:I43">D44</f>
        <v>136</v>
      </c>
      <c r="E43" s="12">
        <f t="shared" si="10"/>
        <v>0</v>
      </c>
      <c r="F43" s="12">
        <f t="shared" si="10"/>
        <v>0</v>
      </c>
      <c r="G43" s="12">
        <f t="shared" si="10"/>
        <v>0</v>
      </c>
      <c r="H43" s="12">
        <f t="shared" si="10"/>
        <v>0</v>
      </c>
      <c r="I43" s="12">
        <f t="shared" si="10"/>
        <v>136</v>
      </c>
      <c r="J43" s="67"/>
      <c r="K43" s="54"/>
      <c r="L43" s="57"/>
      <c r="M43" s="57"/>
      <c r="N43" s="57"/>
    </row>
    <row r="44" spans="1:14" ht="32.25" customHeight="1">
      <c r="A44" s="26"/>
      <c r="B44" s="48" t="s">
        <v>224</v>
      </c>
      <c r="C44" s="26" t="s">
        <v>225</v>
      </c>
      <c r="D44" s="12">
        <f>E44+F44+G44+H44+I44</f>
        <v>136</v>
      </c>
      <c r="E44" s="19"/>
      <c r="F44" s="19"/>
      <c r="G44" s="19"/>
      <c r="H44" s="19"/>
      <c r="I44" s="19">
        <v>136</v>
      </c>
      <c r="J44" s="68" t="s">
        <v>226</v>
      </c>
      <c r="K44" s="54"/>
      <c r="L44" s="57"/>
      <c r="M44" s="57"/>
      <c r="N44" s="57"/>
    </row>
    <row r="45" spans="1:14" ht="19.5" customHeight="1">
      <c r="A45" s="26"/>
      <c r="B45" s="49" t="s">
        <v>177</v>
      </c>
      <c r="C45" s="50"/>
      <c r="D45" s="19">
        <f aca="true" t="shared" si="11" ref="D45:I45">D7+D20+D23+D31+D33+D37+D43</f>
        <v>488.1</v>
      </c>
      <c r="E45" s="19">
        <f t="shared" si="11"/>
        <v>394.5</v>
      </c>
      <c r="F45" s="19">
        <f t="shared" si="11"/>
        <v>45.099999999999994</v>
      </c>
      <c r="G45" s="19">
        <f t="shared" si="11"/>
        <v>12.5</v>
      </c>
      <c r="H45" s="19">
        <f t="shared" si="11"/>
        <v>0</v>
      </c>
      <c r="I45" s="19">
        <f t="shared" si="11"/>
        <v>136</v>
      </c>
      <c r="J45" s="62"/>
      <c r="K45" s="54"/>
      <c r="L45" s="57"/>
      <c r="M45" s="57"/>
      <c r="N45" s="57"/>
    </row>
    <row r="46" spans="1:14" ht="19.5" customHeight="1">
      <c r="A46" s="51"/>
      <c r="B46" s="52"/>
      <c r="C46" s="53"/>
      <c r="D46" s="54"/>
      <c r="E46" s="55"/>
      <c r="F46" s="55"/>
      <c r="G46" s="55"/>
      <c r="H46" s="55"/>
      <c r="I46" s="55"/>
      <c r="J46" s="54"/>
      <c r="K46" s="63"/>
      <c r="L46" s="60"/>
      <c r="M46" s="60"/>
      <c r="N46" s="60"/>
    </row>
    <row r="47" spans="1:14" ht="19.5" customHeight="1">
      <c r="A47" s="56" t="s">
        <v>178</v>
      </c>
      <c r="B47" s="56"/>
      <c r="C47" s="56"/>
      <c r="D47" s="56"/>
      <c r="E47" s="56"/>
      <c r="F47" s="56"/>
      <c r="G47" s="56"/>
      <c r="H47" s="56"/>
      <c r="I47" s="56"/>
      <c r="J47" s="56"/>
      <c r="K47" s="69"/>
      <c r="L47" s="69"/>
      <c r="M47" s="69"/>
      <c r="N47" s="60"/>
    </row>
    <row r="48" spans="1:14" ht="15">
      <c r="A48" s="51"/>
      <c r="B48" s="52"/>
      <c r="C48" s="57"/>
      <c r="D48" s="58"/>
      <c r="E48" s="59"/>
      <c r="F48" s="59"/>
      <c r="G48" s="59"/>
      <c r="H48" s="59"/>
      <c r="I48" s="59"/>
      <c r="J48" s="54"/>
      <c r="K48" s="63"/>
      <c r="L48" s="60"/>
      <c r="M48" s="60"/>
      <c r="N48" s="60"/>
    </row>
    <row r="49" spans="1:14" ht="15">
      <c r="A49" s="51"/>
      <c r="B49" s="52"/>
      <c r="C49" s="53"/>
      <c r="D49" s="58"/>
      <c r="E49" s="59"/>
      <c r="F49" s="59"/>
      <c r="G49" s="59"/>
      <c r="H49" s="59"/>
      <c r="I49" s="59"/>
      <c r="J49" s="54"/>
      <c r="K49" s="63"/>
      <c r="L49" s="60"/>
      <c r="M49" s="60"/>
      <c r="N49" s="60"/>
    </row>
    <row r="50" spans="1:14" ht="15">
      <c r="A50" s="51"/>
      <c r="B50" s="52"/>
      <c r="C50" s="53"/>
      <c r="D50" s="58"/>
      <c r="E50" s="59"/>
      <c r="F50" s="59"/>
      <c r="G50" s="59"/>
      <c r="H50" s="59"/>
      <c r="I50" s="59"/>
      <c r="J50" s="54"/>
      <c r="K50" s="63"/>
      <c r="L50" s="60"/>
      <c r="M50" s="60"/>
      <c r="N50" s="60"/>
    </row>
    <row r="51" spans="1:14" ht="15">
      <c r="A51" s="51"/>
      <c r="B51" s="52"/>
      <c r="C51" s="53"/>
      <c r="D51" s="58"/>
      <c r="E51" s="59"/>
      <c r="F51" s="59"/>
      <c r="G51" s="59"/>
      <c r="H51" s="59"/>
      <c r="I51" s="59"/>
      <c r="J51" s="54"/>
      <c r="K51" s="63"/>
      <c r="L51" s="60"/>
      <c r="M51" s="60"/>
      <c r="N51" s="60"/>
    </row>
    <row r="52" spans="1:14" ht="12.75" customHeight="1">
      <c r="A52" s="51"/>
      <c r="B52" s="52"/>
      <c r="C52" s="53"/>
      <c r="D52" s="58"/>
      <c r="E52" s="59"/>
      <c r="F52" s="59"/>
      <c r="G52" s="59"/>
      <c r="H52" s="59"/>
      <c r="I52" s="59"/>
      <c r="J52" s="54"/>
      <c r="K52" s="63"/>
      <c r="L52" s="60"/>
      <c r="M52" s="60"/>
      <c r="N52" s="60"/>
    </row>
    <row r="53" spans="1:14" ht="15">
      <c r="A53" s="51"/>
      <c r="B53" s="52"/>
      <c r="C53" s="53"/>
      <c r="D53" s="58"/>
      <c r="E53" s="59"/>
      <c r="F53" s="59"/>
      <c r="G53" s="59"/>
      <c r="H53" s="59"/>
      <c r="I53" s="59"/>
      <c r="J53" s="54"/>
      <c r="K53" s="63"/>
      <c r="L53" s="60"/>
      <c r="M53" s="60"/>
      <c r="N53" s="60"/>
    </row>
    <row r="54" spans="1:14" ht="15">
      <c r="A54" s="51"/>
      <c r="B54" s="52"/>
      <c r="C54" s="53"/>
      <c r="D54" s="58"/>
      <c r="E54" s="59"/>
      <c r="F54" s="59"/>
      <c r="G54" s="59"/>
      <c r="H54" s="59"/>
      <c r="I54" s="59"/>
      <c r="J54" s="54"/>
      <c r="K54" s="63"/>
      <c r="L54" s="60"/>
      <c r="M54" s="60"/>
      <c r="N54" s="60"/>
    </row>
    <row r="55" spans="1:14" ht="15">
      <c r="A55" s="51"/>
      <c r="B55" s="52"/>
      <c r="C55" s="53"/>
      <c r="D55" s="58"/>
      <c r="E55" s="59"/>
      <c r="F55" s="59"/>
      <c r="G55" s="59"/>
      <c r="H55" s="59"/>
      <c r="I55" s="59"/>
      <c r="J55" s="54"/>
      <c r="K55" s="63"/>
      <c r="L55" s="60"/>
      <c r="M55" s="60"/>
      <c r="N55" s="60"/>
    </row>
    <row r="56" spans="4:11" ht="15">
      <c r="D56" s="58"/>
      <c r="E56" s="59"/>
      <c r="F56" s="59"/>
      <c r="G56" s="59"/>
      <c r="H56" s="59"/>
      <c r="I56" s="59"/>
      <c r="J56" s="54"/>
      <c r="K56" s="63"/>
    </row>
    <row r="57" spans="4:11" ht="15">
      <c r="D57" s="58"/>
      <c r="E57" s="59"/>
      <c r="F57" s="59"/>
      <c r="G57" s="59"/>
      <c r="H57" s="59"/>
      <c r="I57" s="59"/>
      <c r="J57" s="54"/>
      <c r="K57" s="63"/>
    </row>
    <row r="58" spans="4:11" ht="15">
      <c r="D58" s="58"/>
      <c r="E58" s="59"/>
      <c r="F58" s="59"/>
      <c r="G58" s="59"/>
      <c r="H58" s="59"/>
      <c r="I58" s="59"/>
      <c r="J58" s="54"/>
      <c r="K58" s="63"/>
    </row>
    <row r="59" spans="4:11" ht="15">
      <c r="D59" s="58"/>
      <c r="E59" s="59"/>
      <c r="F59" s="59"/>
      <c r="G59" s="59"/>
      <c r="H59" s="59"/>
      <c r="I59" s="59"/>
      <c r="J59" s="54"/>
      <c r="K59" s="63"/>
    </row>
    <row r="60" spans="4:11" ht="15">
      <c r="D60" s="58"/>
      <c r="E60" s="59"/>
      <c r="F60" s="59"/>
      <c r="G60" s="59"/>
      <c r="H60" s="59"/>
      <c r="I60" s="59"/>
      <c r="J60" s="54"/>
      <c r="K60" s="63"/>
    </row>
    <row r="61" spans="4:11" ht="15">
      <c r="D61" s="58"/>
      <c r="E61" s="59"/>
      <c r="F61" s="59"/>
      <c r="G61" s="59"/>
      <c r="H61" s="59"/>
      <c r="I61" s="59"/>
      <c r="J61" s="54"/>
      <c r="K61" s="63"/>
    </row>
    <row r="62" spans="4:11" ht="15">
      <c r="D62" s="58"/>
      <c r="E62" s="59"/>
      <c r="F62" s="59"/>
      <c r="G62" s="59"/>
      <c r="H62" s="59"/>
      <c r="I62" s="59"/>
      <c r="J62" s="54"/>
      <c r="K62" s="63"/>
    </row>
    <row r="63" spans="4:11" ht="15">
      <c r="D63" s="58"/>
      <c r="E63" s="59"/>
      <c r="F63" s="59"/>
      <c r="G63" s="59"/>
      <c r="H63" s="59"/>
      <c r="I63" s="59"/>
      <c r="J63" s="54"/>
      <c r="K63" s="63"/>
    </row>
    <row r="64" spans="4:11" ht="15">
      <c r="D64" s="58"/>
      <c r="E64" s="59"/>
      <c r="F64" s="59"/>
      <c r="G64" s="59"/>
      <c r="H64" s="59"/>
      <c r="I64" s="59"/>
      <c r="J64" s="54"/>
      <c r="K64" s="63"/>
    </row>
    <row r="65" spans="4:11" ht="15">
      <c r="D65" s="58"/>
      <c r="E65" s="59"/>
      <c r="F65" s="59"/>
      <c r="G65" s="59"/>
      <c r="H65" s="59"/>
      <c r="I65" s="59"/>
      <c r="J65" s="54"/>
      <c r="K65" s="63"/>
    </row>
    <row r="66" spans="4:11" ht="15">
      <c r="D66" s="58"/>
      <c r="E66" s="59"/>
      <c r="F66" s="59"/>
      <c r="G66" s="59"/>
      <c r="H66" s="59"/>
      <c r="I66" s="59"/>
      <c r="J66" s="54"/>
      <c r="K66" s="63"/>
    </row>
    <row r="67" spans="4:11" ht="15">
      <c r="D67" s="58"/>
      <c r="E67" s="59"/>
      <c r="F67" s="59"/>
      <c r="G67" s="59"/>
      <c r="H67" s="59"/>
      <c r="I67" s="59"/>
      <c r="J67" s="54"/>
      <c r="K67" s="63"/>
    </row>
    <row r="68" spans="4:11" ht="15">
      <c r="D68" s="58"/>
      <c r="E68" s="59"/>
      <c r="F68" s="59"/>
      <c r="G68" s="59"/>
      <c r="H68" s="59"/>
      <c r="I68" s="59"/>
      <c r="J68" s="54"/>
      <c r="K68" s="63"/>
    </row>
    <row r="69" spans="4:11" ht="15">
      <c r="D69" s="58"/>
      <c r="E69" s="59"/>
      <c r="F69" s="59"/>
      <c r="G69" s="59"/>
      <c r="H69" s="59"/>
      <c r="I69" s="59"/>
      <c r="J69" s="54"/>
      <c r="K69" s="63"/>
    </row>
    <row r="70" spans="4:11" ht="15">
      <c r="D70" s="58"/>
      <c r="E70" s="59"/>
      <c r="F70" s="59"/>
      <c r="G70" s="59"/>
      <c r="H70" s="59"/>
      <c r="I70" s="59"/>
      <c r="J70" s="54"/>
      <c r="K70" s="63"/>
    </row>
    <row r="71" spans="4:11" ht="15">
      <c r="D71" s="58"/>
      <c r="E71" s="59"/>
      <c r="F71" s="59"/>
      <c r="G71" s="59"/>
      <c r="H71" s="59"/>
      <c r="I71" s="59"/>
      <c r="J71" s="54"/>
      <c r="K71" s="63"/>
    </row>
    <row r="72" spans="4:11" ht="15">
      <c r="D72" s="58"/>
      <c r="E72" s="59"/>
      <c r="F72" s="59"/>
      <c r="G72" s="59"/>
      <c r="H72" s="59"/>
      <c r="I72" s="59"/>
      <c r="J72" s="54"/>
      <c r="K72" s="63"/>
    </row>
    <row r="73" spans="4:11" ht="15">
      <c r="D73" s="58"/>
      <c r="E73" s="59"/>
      <c r="F73" s="59"/>
      <c r="G73" s="59"/>
      <c r="H73" s="59"/>
      <c r="I73" s="59"/>
      <c r="J73" s="54"/>
      <c r="K73" s="63"/>
    </row>
    <row r="74" spans="4:11" ht="15">
      <c r="D74" s="58"/>
      <c r="E74" s="59"/>
      <c r="F74" s="59"/>
      <c r="G74" s="59"/>
      <c r="H74" s="59"/>
      <c r="I74" s="59"/>
      <c r="J74" s="54"/>
      <c r="K74" s="63"/>
    </row>
    <row r="75" spans="4:11" ht="15">
      <c r="D75" s="58"/>
      <c r="E75" s="59"/>
      <c r="F75" s="59"/>
      <c r="G75" s="59"/>
      <c r="H75" s="59"/>
      <c r="I75" s="59"/>
      <c r="J75" s="54"/>
      <c r="K75" s="63"/>
    </row>
    <row r="76" spans="4:11" ht="15">
      <c r="D76" s="58"/>
      <c r="E76" s="59"/>
      <c r="F76" s="59"/>
      <c r="G76" s="59"/>
      <c r="H76" s="59"/>
      <c r="I76" s="59"/>
      <c r="J76" s="54"/>
      <c r="K76" s="63"/>
    </row>
    <row r="77" spans="4:11" ht="15">
      <c r="D77" s="58"/>
      <c r="E77" s="59"/>
      <c r="F77" s="59"/>
      <c r="G77" s="59"/>
      <c r="H77" s="59"/>
      <c r="I77" s="59"/>
      <c r="J77" s="54"/>
      <c r="K77" s="63"/>
    </row>
    <row r="78" spans="4:11" ht="15">
      <c r="D78" s="58"/>
      <c r="E78" s="59"/>
      <c r="F78" s="59"/>
      <c r="G78" s="59"/>
      <c r="H78" s="59"/>
      <c r="I78" s="59"/>
      <c r="J78" s="54"/>
      <c r="K78" s="63"/>
    </row>
    <row r="79" spans="4:11" ht="15">
      <c r="D79" s="58"/>
      <c r="E79" s="59"/>
      <c r="F79" s="59"/>
      <c r="G79" s="59"/>
      <c r="H79" s="59"/>
      <c r="I79" s="59"/>
      <c r="J79" s="54"/>
      <c r="K79" s="63"/>
    </row>
    <row r="80" spans="4:11" ht="15">
      <c r="D80" s="58"/>
      <c r="E80" s="59"/>
      <c r="F80" s="59"/>
      <c r="G80" s="59"/>
      <c r="H80" s="59"/>
      <c r="I80" s="59"/>
      <c r="J80" s="54"/>
      <c r="K80" s="63"/>
    </row>
    <row r="81" spans="4:11" ht="15">
      <c r="D81" s="58"/>
      <c r="E81" s="59"/>
      <c r="F81" s="59"/>
      <c r="G81" s="59"/>
      <c r="H81" s="59"/>
      <c r="I81" s="59"/>
      <c r="J81" s="54"/>
      <c r="K81" s="63"/>
    </row>
    <row r="82" spans="4:11" ht="15">
      <c r="D82" s="58"/>
      <c r="E82" s="59"/>
      <c r="F82" s="59"/>
      <c r="G82" s="59"/>
      <c r="H82" s="59"/>
      <c r="I82" s="59"/>
      <c r="J82" s="54"/>
      <c r="K82" s="63"/>
    </row>
    <row r="83" spans="4:11" ht="15">
      <c r="D83" s="58"/>
      <c r="E83" s="59"/>
      <c r="F83" s="59"/>
      <c r="G83" s="59"/>
      <c r="H83" s="59"/>
      <c r="I83" s="59"/>
      <c r="J83" s="54"/>
      <c r="K83" s="63"/>
    </row>
    <row r="84" spans="4:11" ht="15">
      <c r="D84" s="58"/>
      <c r="E84" s="59"/>
      <c r="F84" s="59"/>
      <c r="G84" s="59"/>
      <c r="H84" s="59"/>
      <c r="I84" s="59"/>
      <c r="J84" s="54"/>
      <c r="K84" s="63"/>
    </row>
    <row r="85" spans="4:11" ht="15">
      <c r="D85" s="58"/>
      <c r="E85" s="59"/>
      <c r="F85" s="59"/>
      <c r="G85" s="59"/>
      <c r="H85" s="59"/>
      <c r="I85" s="59"/>
      <c r="J85" s="54"/>
      <c r="K85" s="63"/>
    </row>
    <row r="86" spans="4:11" ht="15">
      <c r="D86" s="58"/>
      <c r="E86" s="59"/>
      <c r="F86" s="59"/>
      <c r="G86" s="59"/>
      <c r="H86" s="59"/>
      <c r="I86" s="59"/>
      <c r="J86" s="54"/>
      <c r="K86" s="63"/>
    </row>
    <row r="87" spans="4:11" ht="15">
      <c r="D87" s="58"/>
      <c r="E87" s="59"/>
      <c r="F87" s="59"/>
      <c r="G87" s="59"/>
      <c r="H87" s="59"/>
      <c r="I87" s="59"/>
      <c r="J87" s="54"/>
      <c r="K87" s="63"/>
    </row>
    <row r="88" spans="4:11" ht="15">
      <c r="D88" s="58"/>
      <c r="E88" s="59"/>
      <c r="F88" s="59"/>
      <c r="G88" s="59"/>
      <c r="H88" s="59"/>
      <c r="I88" s="59"/>
      <c r="J88" s="54"/>
      <c r="K88" s="63"/>
    </row>
    <row r="89" spans="4:11" ht="15">
      <c r="D89" s="58"/>
      <c r="E89" s="59"/>
      <c r="F89" s="59"/>
      <c r="G89" s="59"/>
      <c r="H89" s="59"/>
      <c r="I89" s="59"/>
      <c r="J89" s="54"/>
      <c r="K89" s="63"/>
    </row>
    <row r="90" spans="4:11" ht="15">
      <c r="D90" s="58"/>
      <c r="E90" s="59"/>
      <c r="F90" s="59"/>
      <c r="G90" s="59"/>
      <c r="H90" s="59"/>
      <c r="I90" s="59"/>
      <c r="J90" s="54"/>
      <c r="K90" s="63"/>
    </row>
    <row r="91" spans="4:11" ht="15">
      <c r="D91" s="58"/>
      <c r="E91" s="59"/>
      <c r="F91" s="59"/>
      <c r="G91" s="59"/>
      <c r="H91" s="59"/>
      <c r="I91" s="59"/>
      <c r="J91" s="54"/>
      <c r="K91" s="63"/>
    </row>
    <row r="92" spans="4:11" ht="15">
      <c r="D92" s="58"/>
      <c r="E92" s="59"/>
      <c r="F92" s="59"/>
      <c r="G92" s="59"/>
      <c r="H92" s="59"/>
      <c r="I92" s="59"/>
      <c r="J92" s="54"/>
      <c r="K92" s="63"/>
    </row>
    <row r="93" spans="4:11" ht="15">
      <c r="D93" s="58"/>
      <c r="E93" s="59"/>
      <c r="F93" s="59"/>
      <c r="G93" s="59"/>
      <c r="H93" s="59"/>
      <c r="I93" s="59"/>
      <c r="J93" s="54"/>
      <c r="K93" s="63"/>
    </row>
    <row r="94" spans="4:11" ht="15">
      <c r="D94" s="58"/>
      <c r="E94" s="59"/>
      <c r="F94" s="59"/>
      <c r="G94" s="59"/>
      <c r="H94" s="59"/>
      <c r="I94" s="59"/>
      <c r="J94" s="54"/>
      <c r="K94" s="63"/>
    </row>
    <row r="95" spans="4:11" ht="15">
      <c r="D95" s="58"/>
      <c r="E95" s="59"/>
      <c r="F95" s="59"/>
      <c r="G95" s="59"/>
      <c r="H95" s="59"/>
      <c r="I95" s="59"/>
      <c r="J95" s="54"/>
      <c r="K95" s="63"/>
    </row>
    <row r="96" spans="4:11" ht="15">
      <c r="D96" s="58"/>
      <c r="E96" s="59"/>
      <c r="F96" s="59"/>
      <c r="G96" s="59"/>
      <c r="H96" s="59"/>
      <c r="I96" s="59"/>
      <c r="J96" s="54"/>
      <c r="K96" s="63"/>
    </row>
    <row r="97" spans="4:11" ht="15">
      <c r="D97" s="58"/>
      <c r="E97" s="59"/>
      <c r="F97" s="59"/>
      <c r="G97" s="59"/>
      <c r="H97" s="59"/>
      <c r="I97" s="59"/>
      <c r="J97" s="54"/>
      <c r="K97" s="63"/>
    </row>
    <row r="98" spans="4:11" ht="15">
      <c r="D98" s="58"/>
      <c r="E98" s="59"/>
      <c r="F98" s="59"/>
      <c r="G98" s="59"/>
      <c r="H98" s="59"/>
      <c r="I98" s="59"/>
      <c r="J98" s="54"/>
      <c r="K98" s="63"/>
    </row>
    <row r="99" spans="4:11" ht="15">
      <c r="D99" s="58"/>
      <c r="E99" s="59"/>
      <c r="F99" s="59"/>
      <c r="G99" s="59"/>
      <c r="H99" s="59"/>
      <c r="I99" s="59"/>
      <c r="J99" s="54"/>
      <c r="K99" s="63"/>
    </row>
    <row r="100" spans="4:11" ht="15">
      <c r="D100" s="58"/>
      <c r="E100" s="59"/>
      <c r="F100" s="59"/>
      <c r="G100" s="59"/>
      <c r="H100" s="59"/>
      <c r="I100" s="59"/>
      <c r="J100" s="54"/>
      <c r="K100" s="63"/>
    </row>
    <row r="101" spans="4:11" ht="15">
      <c r="D101" s="58"/>
      <c r="E101" s="59"/>
      <c r="F101" s="59"/>
      <c r="G101" s="59"/>
      <c r="H101" s="59"/>
      <c r="I101" s="59"/>
      <c r="J101" s="54"/>
      <c r="K101" s="63"/>
    </row>
    <row r="102" spans="4:11" ht="15">
      <c r="D102" s="58"/>
      <c r="E102" s="59"/>
      <c r="F102" s="59"/>
      <c r="G102" s="59"/>
      <c r="H102" s="59"/>
      <c r="I102" s="59"/>
      <c r="J102" s="54"/>
      <c r="K102" s="63"/>
    </row>
    <row r="103" spans="4:11" ht="15">
      <c r="D103" s="58"/>
      <c r="E103" s="59"/>
      <c r="F103" s="59"/>
      <c r="G103" s="59"/>
      <c r="H103" s="59"/>
      <c r="I103" s="59"/>
      <c r="J103" s="54"/>
      <c r="K103" s="63"/>
    </row>
    <row r="104" spans="4:11" ht="15">
      <c r="D104" s="58"/>
      <c r="E104" s="59"/>
      <c r="F104" s="59"/>
      <c r="G104" s="59"/>
      <c r="H104" s="59"/>
      <c r="I104" s="59"/>
      <c r="J104" s="54"/>
      <c r="K104" s="63"/>
    </row>
    <row r="105" spans="4:11" ht="15">
      <c r="D105" s="58"/>
      <c r="E105" s="59"/>
      <c r="F105" s="59"/>
      <c r="G105" s="59"/>
      <c r="H105" s="59"/>
      <c r="I105" s="59"/>
      <c r="J105" s="54"/>
      <c r="K105" s="63"/>
    </row>
    <row r="106" spans="4:11" ht="15">
      <c r="D106" s="58"/>
      <c r="E106" s="59"/>
      <c r="F106" s="59"/>
      <c r="G106" s="59"/>
      <c r="H106" s="59"/>
      <c r="I106" s="59"/>
      <c r="J106" s="54"/>
      <c r="K106" s="63"/>
    </row>
    <row r="107" spans="4:11" ht="15">
      <c r="D107" s="58"/>
      <c r="E107" s="59"/>
      <c r="F107" s="59"/>
      <c r="G107" s="59"/>
      <c r="H107" s="59"/>
      <c r="I107" s="59"/>
      <c r="J107" s="54"/>
      <c r="K107" s="63"/>
    </row>
    <row r="108" spans="4:11" ht="15">
      <c r="D108" s="58"/>
      <c r="E108" s="59"/>
      <c r="F108" s="59"/>
      <c r="G108" s="59"/>
      <c r="H108" s="59"/>
      <c r="I108" s="59"/>
      <c r="J108" s="54"/>
      <c r="K108" s="63"/>
    </row>
    <row r="109" spans="4:11" ht="15">
      <c r="D109" s="58"/>
      <c r="E109" s="59"/>
      <c r="F109" s="59"/>
      <c r="G109" s="59"/>
      <c r="H109" s="59"/>
      <c r="I109" s="59"/>
      <c r="J109" s="54"/>
      <c r="K109" s="63"/>
    </row>
    <row r="110" spans="4:11" ht="15">
      <c r="D110" s="58"/>
      <c r="E110" s="59"/>
      <c r="F110" s="59"/>
      <c r="G110" s="59"/>
      <c r="H110" s="59"/>
      <c r="I110" s="59"/>
      <c r="J110" s="54"/>
      <c r="K110" s="63"/>
    </row>
    <row r="111" spans="4:11" ht="15">
      <c r="D111" s="58"/>
      <c r="E111" s="59"/>
      <c r="F111" s="59"/>
      <c r="G111" s="59"/>
      <c r="H111" s="59"/>
      <c r="I111" s="59"/>
      <c r="J111" s="54"/>
      <c r="K111" s="63"/>
    </row>
    <row r="112" spans="4:11" ht="15">
      <c r="D112" s="58"/>
      <c r="E112" s="59"/>
      <c r="F112" s="59"/>
      <c r="G112" s="59"/>
      <c r="H112" s="59"/>
      <c r="I112" s="59"/>
      <c r="J112" s="54"/>
      <c r="K112" s="63"/>
    </row>
    <row r="113" spans="4:11" ht="15">
      <c r="D113" s="58"/>
      <c r="E113" s="59"/>
      <c r="F113" s="59"/>
      <c r="G113" s="59"/>
      <c r="H113" s="59"/>
      <c r="I113" s="59"/>
      <c r="J113" s="54"/>
      <c r="K113" s="63"/>
    </row>
    <row r="114" spans="4:11" ht="15">
      <c r="D114" s="58"/>
      <c r="E114" s="59"/>
      <c r="F114" s="59"/>
      <c r="G114" s="59"/>
      <c r="H114" s="59"/>
      <c r="I114" s="59"/>
      <c r="J114" s="54"/>
      <c r="K114" s="63"/>
    </row>
    <row r="115" spans="4:11" ht="15">
      <c r="D115" s="58"/>
      <c r="E115" s="59"/>
      <c r="F115" s="59"/>
      <c r="G115" s="59"/>
      <c r="H115" s="59"/>
      <c r="I115" s="59"/>
      <c r="J115" s="54"/>
      <c r="K115" s="63"/>
    </row>
    <row r="116" spans="4:11" ht="15">
      <c r="D116" s="58"/>
      <c r="E116" s="59"/>
      <c r="F116" s="59"/>
      <c r="G116" s="59"/>
      <c r="H116" s="59"/>
      <c r="I116" s="59"/>
      <c r="J116" s="54"/>
      <c r="K116" s="63"/>
    </row>
    <row r="117" spans="4:11" ht="15">
      <c r="D117" s="58"/>
      <c r="E117" s="59"/>
      <c r="F117" s="59"/>
      <c r="G117" s="59"/>
      <c r="H117" s="59"/>
      <c r="I117" s="59"/>
      <c r="J117" s="54"/>
      <c r="K117" s="63"/>
    </row>
    <row r="118" spans="4:11" ht="15">
      <c r="D118" s="58"/>
      <c r="E118" s="59"/>
      <c r="F118" s="59"/>
      <c r="G118" s="59"/>
      <c r="H118" s="59"/>
      <c r="I118" s="59"/>
      <c r="J118" s="54"/>
      <c r="K118" s="63"/>
    </row>
    <row r="119" spans="4:11" ht="15">
      <c r="D119" s="58"/>
      <c r="E119" s="59"/>
      <c r="F119" s="59"/>
      <c r="G119" s="59"/>
      <c r="H119" s="59"/>
      <c r="I119" s="59"/>
      <c r="J119" s="54"/>
      <c r="K119" s="63"/>
    </row>
    <row r="120" spans="4:11" ht="15">
      <c r="D120" s="58"/>
      <c r="E120" s="59"/>
      <c r="F120" s="59"/>
      <c r="G120" s="59"/>
      <c r="H120" s="59"/>
      <c r="I120" s="59"/>
      <c r="J120" s="54"/>
      <c r="K120" s="63"/>
    </row>
    <row r="121" spans="4:11" ht="15">
      <c r="D121" s="58"/>
      <c r="E121" s="59"/>
      <c r="F121" s="59"/>
      <c r="G121" s="59"/>
      <c r="H121" s="59"/>
      <c r="I121" s="59"/>
      <c r="J121" s="54"/>
      <c r="K121" s="63"/>
    </row>
    <row r="122" spans="4:11" ht="15">
      <c r="D122" s="58"/>
      <c r="E122" s="59"/>
      <c r="F122" s="59"/>
      <c r="G122" s="59"/>
      <c r="H122" s="59"/>
      <c r="I122" s="59"/>
      <c r="J122" s="54"/>
      <c r="K122" s="63"/>
    </row>
    <row r="123" spans="4:11" ht="15">
      <c r="D123" s="58"/>
      <c r="E123" s="59"/>
      <c r="F123" s="59"/>
      <c r="G123" s="59"/>
      <c r="H123" s="59"/>
      <c r="I123" s="59"/>
      <c r="J123" s="54"/>
      <c r="K123" s="63"/>
    </row>
    <row r="124" spans="4:11" ht="15">
      <c r="D124" s="58"/>
      <c r="E124" s="59"/>
      <c r="F124" s="59"/>
      <c r="G124" s="59"/>
      <c r="H124" s="59"/>
      <c r="I124" s="59"/>
      <c r="J124" s="54"/>
      <c r="K124" s="63"/>
    </row>
    <row r="125" spans="4:11" ht="15">
      <c r="D125" s="58"/>
      <c r="E125" s="59"/>
      <c r="F125" s="59"/>
      <c r="G125" s="59"/>
      <c r="H125" s="59"/>
      <c r="I125" s="59"/>
      <c r="J125" s="54"/>
      <c r="K125" s="63"/>
    </row>
    <row r="126" spans="4:11" ht="15">
      <c r="D126" s="58"/>
      <c r="E126" s="59"/>
      <c r="F126" s="59"/>
      <c r="G126" s="59"/>
      <c r="H126" s="59"/>
      <c r="I126" s="59"/>
      <c r="J126" s="54"/>
      <c r="K126" s="63"/>
    </row>
    <row r="127" spans="4:11" ht="15">
      <c r="D127" s="58"/>
      <c r="E127" s="59"/>
      <c r="F127" s="59"/>
      <c r="G127" s="59"/>
      <c r="H127" s="59"/>
      <c r="I127" s="59"/>
      <c r="J127" s="54"/>
      <c r="K127" s="63"/>
    </row>
    <row r="128" spans="4:11" ht="15">
      <c r="D128" s="58"/>
      <c r="E128" s="59"/>
      <c r="F128" s="59"/>
      <c r="G128" s="59"/>
      <c r="H128" s="59"/>
      <c r="I128" s="59"/>
      <c r="J128" s="54"/>
      <c r="K128" s="63"/>
    </row>
    <row r="129" spans="4:11" ht="15">
      <c r="D129" s="70"/>
      <c r="E129" s="71"/>
      <c r="F129" s="71"/>
      <c r="G129" s="71"/>
      <c r="H129" s="71"/>
      <c r="I129" s="71"/>
      <c r="J129" s="63"/>
      <c r="K129" s="63"/>
    </row>
    <row r="130" spans="4:11" ht="15">
      <c r="D130" s="70"/>
      <c r="E130" s="71"/>
      <c r="F130" s="71"/>
      <c r="G130" s="71"/>
      <c r="H130" s="71"/>
      <c r="I130" s="71"/>
      <c r="J130" s="63"/>
      <c r="K130" s="63"/>
    </row>
    <row r="131" spans="4:11" ht="15">
      <c r="D131" s="70"/>
      <c r="E131" s="71"/>
      <c r="F131" s="71"/>
      <c r="G131" s="71"/>
      <c r="H131" s="71"/>
      <c r="I131" s="71"/>
      <c r="J131" s="63"/>
      <c r="K131" s="63"/>
    </row>
    <row r="132" spans="4:11" ht="15">
      <c r="D132" s="70"/>
      <c r="E132" s="71"/>
      <c r="F132" s="71"/>
      <c r="G132" s="71"/>
      <c r="H132" s="71"/>
      <c r="I132" s="71"/>
      <c r="J132" s="63"/>
      <c r="K132" s="63"/>
    </row>
    <row r="133" spans="4:11" ht="15">
      <c r="D133" s="70"/>
      <c r="E133" s="71"/>
      <c r="F133" s="71"/>
      <c r="G133" s="71"/>
      <c r="H133" s="71"/>
      <c r="I133" s="71"/>
      <c r="J133" s="63"/>
      <c r="K133" s="63"/>
    </row>
    <row r="134" spans="4:11" ht="15">
      <c r="D134" s="70"/>
      <c r="E134" s="71"/>
      <c r="F134" s="71"/>
      <c r="G134" s="71"/>
      <c r="H134" s="71"/>
      <c r="I134" s="71"/>
      <c r="J134" s="63"/>
      <c r="K134" s="63"/>
    </row>
    <row r="135" spans="4:11" ht="15">
      <c r="D135" s="70"/>
      <c r="E135" s="71"/>
      <c r="F135" s="71"/>
      <c r="G135" s="71"/>
      <c r="H135" s="71"/>
      <c r="I135" s="71"/>
      <c r="J135" s="63"/>
      <c r="K135" s="63"/>
    </row>
    <row r="136" spans="4:11" ht="15">
      <c r="D136" s="70"/>
      <c r="E136" s="71"/>
      <c r="F136" s="71"/>
      <c r="G136" s="71"/>
      <c r="H136" s="71"/>
      <c r="I136" s="71"/>
      <c r="J136" s="63"/>
      <c r="K136" s="63"/>
    </row>
    <row r="137" spans="4:11" ht="15">
      <c r="D137" s="70"/>
      <c r="E137" s="71"/>
      <c r="F137" s="71"/>
      <c r="G137" s="71"/>
      <c r="H137" s="71"/>
      <c r="I137" s="71"/>
      <c r="J137" s="63"/>
      <c r="K137" s="63"/>
    </row>
    <row r="138" spans="4:11" ht="15">
      <c r="D138" s="70"/>
      <c r="E138" s="71"/>
      <c r="F138" s="71"/>
      <c r="G138" s="71"/>
      <c r="H138" s="71"/>
      <c r="I138" s="71"/>
      <c r="J138" s="63"/>
      <c r="K138" s="63"/>
    </row>
    <row r="139" spans="4:11" ht="15">
      <c r="D139" s="70"/>
      <c r="E139" s="71"/>
      <c r="F139" s="71"/>
      <c r="G139" s="71"/>
      <c r="H139" s="71"/>
      <c r="I139" s="71"/>
      <c r="J139" s="63"/>
      <c r="K139" s="63"/>
    </row>
    <row r="140" spans="4:11" ht="15">
      <c r="D140" s="70"/>
      <c r="E140" s="71"/>
      <c r="F140" s="71"/>
      <c r="G140" s="71"/>
      <c r="H140" s="71"/>
      <c r="I140" s="71"/>
      <c r="J140" s="63"/>
      <c r="K140" s="63"/>
    </row>
    <row r="141" spans="4:11" ht="15">
      <c r="D141" s="70"/>
      <c r="E141" s="71"/>
      <c r="F141" s="71"/>
      <c r="G141" s="71"/>
      <c r="H141" s="71"/>
      <c r="I141" s="71"/>
      <c r="J141" s="63"/>
      <c r="K141" s="63"/>
    </row>
    <row r="142" spans="4:11" ht="15">
      <c r="D142" s="70"/>
      <c r="E142" s="71"/>
      <c r="F142" s="71"/>
      <c r="G142" s="71"/>
      <c r="H142" s="71"/>
      <c r="I142" s="71"/>
      <c r="J142" s="63"/>
      <c r="K142" s="63"/>
    </row>
    <row r="143" spans="4:11" ht="15">
      <c r="D143" s="70"/>
      <c r="E143" s="71"/>
      <c r="F143" s="71"/>
      <c r="G143" s="71"/>
      <c r="H143" s="71"/>
      <c r="I143" s="71"/>
      <c r="J143" s="63"/>
      <c r="K143" s="63"/>
    </row>
    <row r="144" spans="4:11" ht="15">
      <c r="D144" s="70"/>
      <c r="E144" s="71"/>
      <c r="F144" s="71"/>
      <c r="G144" s="71"/>
      <c r="H144" s="71"/>
      <c r="I144" s="71"/>
      <c r="J144" s="63"/>
      <c r="K144" s="63"/>
    </row>
    <row r="145" spans="4:11" ht="15">
      <c r="D145" s="70"/>
      <c r="E145" s="71"/>
      <c r="F145" s="71"/>
      <c r="G145" s="71"/>
      <c r="H145" s="71"/>
      <c r="I145" s="71"/>
      <c r="J145" s="63"/>
      <c r="K145" s="63"/>
    </row>
    <row r="146" spans="4:11" ht="15">
      <c r="D146" s="70"/>
      <c r="E146" s="71"/>
      <c r="F146" s="71"/>
      <c r="G146" s="71"/>
      <c r="H146" s="71"/>
      <c r="I146" s="71"/>
      <c r="J146" s="63"/>
      <c r="K146" s="63"/>
    </row>
    <row r="147" spans="4:11" ht="15">
      <c r="D147" s="70"/>
      <c r="E147" s="71"/>
      <c r="F147" s="71"/>
      <c r="G147" s="71"/>
      <c r="H147" s="71"/>
      <c r="I147" s="71"/>
      <c r="J147" s="63"/>
      <c r="K147" s="63"/>
    </row>
    <row r="148" spans="4:11" ht="15">
      <c r="D148" s="70"/>
      <c r="E148" s="71"/>
      <c r="F148" s="71"/>
      <c r="G148" s="71"/>
      <c r="H148" s="71"/>
      <c r="I148" s="71"/>
      <c r="J148" s="63"/>
      <c r="K148" s="63"/>
    </row>
    <row r="149" spans="4:11" ht="15">
      <c r="D149" s="70"/>
      <c r="E149" s="71"/>
      <c r="F149" s="71"/>
      <c r="G149" s="71"/>
      <c r="H149" s="71"/>
      <c r="I149" s="71"/>
      <c r="J149" s="63"/>
      <c r="K149" s="63"/>
    </row>
    <row r="150" spans="4:11" ht="15">
      <c r="D150" s="70"/>
      <c r="E150" s="71"/>
      <c r="F150" s="71"/>
      <c r="G150" s="71"/>
      <c r="H150" s="71"/>
      <c r="I150" s="71"/>
      <c r="J150" s="63"/>
      <c r="K150" s="63"/>
    </row>
    <row r="151" spans="4:11" ht="15">
      <c r="D151" s="70"/>
      <c r="E151" s="71"/>
      <c r="F151" s="71"/>
      <c r="G151" s="71"/>
      <c r="H151" s="71"/>
      <c r="I151" s="71"/>
      <c r="J151" s="63"/>
      <c r="K151" s="63"/>
    </row>
    <row r="152" spans="4:11" ht="15">
      <c r="D152" s="70"/>
      <c r="E152" s="71"/>
      <c r="F152" s="71"/>
      <c r="G152" s="71"/>
      <c r="H152" s="71"/>
      <c r="I152" s="71"/>
      <c r="J152" s="63"/>
      <c r="K152" s="63"/>
    </row>
    <row r="153" spans="4:11" ht="15">
      <c r="D153" s="70"/>
      <c r="E153" s="71"/>
      <c r="F153" s="71"/>
      <c r="G153" s="71"/>
      <c r="H153" s="71"/>
      <c r="I153" s="71"/>
      <c r="J153" s="63"/>
      <c r="K153" s="63"/>
    </row>
    <row r="154" spans="4:11" ht="15">
      <c r="D154" s="70"/>
      <c r="E154" s="71"/>
      <c r="F154" s="71"/>
      <c r="G154" s="71"/>
      <c r="H154" s="71"/>
      <c r="I154" s="71"/>
      <c r="J154" s="63"/>
      <c r="K154" s="63"/>
    </row>
    <row r="155" spans="4:11" ht="15">
      <c r="D155" s="70"/>
      <c r="E155" s="71"/>
      <c r="F155" s="71"/>
      <c r="G155" s="71"/>
      <c r="H155" s="71"/>
      <c r="I155" s="71"/>
      <c r="J155" s="63"/>
      <c r="K155" s="63"/>
    </row>
    <row r="156" spans="4:11" ht="15">
      <c r="D156" s="70"/>
      <c r="E156" s="71"/>
      <c r="F156" s="71"/>
      <c r="G156" s="71"/>
      <c r="H156" s="71"/>
      <c r="I156" s="71"/>
      <c r="J156" s="63"/>
      <c r="K156" s="63"/>
    </row>
    <row r="157" spans="4:11" ht="15">
      <c r="D157" s="70"/>
      <c r="E157" s="71"/>
      <c r="F157" s="71"/>
      <c r="G157" s="71"/>
      <c r="H157" s="71"/>
      <c r="I157" s="71"/>
      <c r="J157" s="63"/>
      <c r="K157" s="63"/>
    </row>
    <row r="158" spans="4:11" ht="15">
      <c r="D158" s="70"/>
      <c r="E158" s="71"/>
      <c r="F158" s="71"/>
      <c r="G158" s="71"/>
      <c r="H158" s="71"/>
      <c r="I158" s="71"/>
      <c r="J158" s="63"/>
      <c r="K158" s="63"/>
    </row>
    <row r="159" spans="4:11" ht="15">
      <c r="D159" s="70"/>
      <c r="E159" s="71"/>
      <c r="F159" s="71"/>
      <c r="G159" s="71"/>
      <c r="H159" s="71"/>
      <c r="I159" s="71"/>
      <c r="J159" s="63"/>
      <c r="K159" s="63"/>
    </row>
    <row r="160" spans="4:11" ht="15">
      <c r="D160" s="70"/>
      <c r="E160" s="71"/>
      <c r="F160" s="71"/>
      <c r="G160" s="71"/>
      <c r="H160" s="71"/>
      <c r="I160" s="71"/>
      <c r="J160" s="63"/>
      <c r="K160" s="63"/>
    </row>
    <row r="161" spans="4:11" ht="15">
      <c r="D161" s="70"/>
      <c r="E161" s="71"/>
      <c r="F161" s="71"/>
      <c r="G161" s="71"/>
      <c r="H161" s="71"/>
      <c r="I161" s="71"/>
      <c r="J161" s="63"/>
      <c r="K161" s="63"/>
    </row>
    <row r="162" spans="4:11" ht="15">
      <c r="D162" s="70"/>
      <c r="E162" s="71"/>
      <c r="F162" s="71"/>
      <c r="G162" s="71"/>
      <c r="H162" s="71"/>
      <c r="I162" s="71"/>
      <c r="J162" s="63"/>
      <c r="K162" s="63"/>
    </row>
    <row r="163" spans="4:11" ht="15">
      <c r="D163" s="70"/>
      <c r="E163" s="71"/>
      <c r="F163" s="71"/>
      <c r="G163" s="71"/>
      <c r="H163" s="71"/>
      <c r="I163" s="71"/>
      <c r="J163" s="63"/>
      <c r="K163" s="63"/>
    </row>
    <row r="164" spans="4:11" ht="15">
      <c r="D164" s="70"/>
      <c r="E164" s="71"/>
      <c r="F164" s="71"/>
      <c r="G164" s="71"/>
      <c r="H164" s="71"/>
      <c r="I164" s="71"/>
      <c r="J164" s="63"/>
      <c r="K164" s="63"/>
    </row>
    <row r="165" spans="4:11" ht="15">
      <c r="D165" s="70"/>
      <c r="E165" s="71"/>
      <c r="F165" s="71"/>
      <c r="G165" s="71"/>
      <c r="H165" s="71"/>
      <c r="I165" s="71"/>
      <c r="J165" s="63"/>
      <c r="K165" s="63"/>
    </row>
    <row r="166" spans="4:11" ht="15">
      <c r="D166" s="70"/>
      <c r="E166" s="71"/>
      <c r="F166" s="71"/>
      <c r="G166" s="71"/>
      <c r="H166" s="71"/>
      <c r="I166" s="71"/>
      <c r="J166" s="63"/>
      <c r="K166" s="63"/>
    </row>
    <row r="167" spans="4:11" ht="15">
      <c r="D167" s="70"/>
      <c r="E167" s="71"/>
      <c r="F167" s="71"/>
      <c r="G167" s="71"/>
      <c r="H167" s="71"/>
      <c r="I167" s="71"/>
      <c r="J167" s="63"/>
      <c r="K167" s="63"/>
    </row>
    <row r="168" spans="4:11" ht="15">
      <c r="D168" s="70"/>
      <c r="E168" s="71"/>
      <c r="F168" s="71"/>
      <c r="G168" s="71"/>
      <c r="H168" s="71"/>
      <c r="I168" s="71"/>
      <c r="J168" s="63"/>
      <c r="K168" s="63"/>
    </row>
    <row r="169" spans="4:11" ht="15">
      <c r="D169" s="70"/>
      <c r="E169" s="71"/>
      <c r="F169" s="71"/>
      <c r="G169" s="71"/>
      <c r="H169" s="71"/>
      <c r="I169" s="71"/>
      <c r="J169" s="63"/>
      <c r="K169" s="63"/>
    </row>
    <row r="170" spans="4:11" ht="15">
      <c r="D170" s="70"/>
      <c r="E170" s="71"/>
      <c r="F170" s="71"/>
      <c r="G170" s="71"/>
      <c r="H170" s="71"/>
      <c r="I170" s="71"/>
      <c r="J170" s="63"/>
      <c r="K170" s="63"/>
    </row>
    <row r="171" spans="4:11" ht="15">
      <c r="D171" s="70"/>
      <c r="E171" s="71"/>
      <c r="F171" s="71"/>
      <c r="G171" s="71"/>
      <c r="H171" s="71"/>
      <c r="I171" s="71"/>
      <c r="J171" s="63"/>
      <c r="K171" s="63"/>
    </row>
    <row r="172" spans="4:11" ht="15">
      <c r="D172" s="70"/>
      <c r="E172" s="71"/>
      <c r="F172" s="71"/>
      <c r="G172" s="71"/>
      <c r="H172" s="71"/>
      <c r="I172" s="71"/>
      <c r="J172" s="63"/>
      <c r="K172" s="63"/>
    </row>
    <row r="173" spans="4:11" ht="15">
      <c r="D173" s="70"/>
      <c r="E173" s="71"/>
      <c r="F173" s="71"/>
      <c r="G173" s="71"/>
      <c r="H173" s="71"/>
      <c r="I173" s="71"/>
      <c r="J173" s="63"/>
      <c r="K173" s="63"/>
    </row>
    <row r="174" spans="4:11" ht="15">
      <c r="D174" s="70"/>
      <c r="E174" s="71"/>
      <c r="F174" s="71"/>
      <c r="G174" s="71"/>
      <c r="H174" s="71"/>
      <c r="I174" s="71"/>
      <c r="J174" s="63"/>
      <c r="K174" s="63"/>
    </row>
    <row r="175" spans="4:11" ht="15">
      <c r="D175" s="70"/>
      <c r="E175" s="71"/>
      <c r="F175" s="71"/>
      <c r="G175" s="71"/>
      <c r="H175" s="71"/>
      <c r="I175" s="71"/>
      <c r="J175" s="63"/>
      <c r="K175" s="63"/>
    </row>
    <row r="176" spans="4:11" ht="15">
      <c r="D176" s="70"/>
      <c r="E176" s="71"/>
      <c r="F176" s="71"/>
      <c r="G176" s="71"/>
      <c r="H176" s="71"/>
      <c r="I176" s="71"/>
      <c r="J176" s="63"/>
      <c r="K176" s="63"/>
    </row>
    <row r="177" spans="4:11" ht="15">
      <c r="D177" s="70"/>
      <c r="E177" s="71"/>
      <c r="F177" s="71"/>
      <c r="G177" s="71"/>
      <c r="H177" s="71"/>
      <c r="I177" s="71"/>
      <c r="J177" s="63"/>
      <c r="K177" s="63"/>
    </row>
    <row r="178" spans="4:11" ht="15">
      <c r="D178" s="70"/>
      <c r="E178" s="71"/>
      <c r="F178" s="71"/>
      <c r="G178" s="71"/>
      <c r="H178" s="71"/>
      <c r="I178" s="71"/>
      <c r="J178" s="63"/>
      <c r="K178" s="63"/>
    </row>
    <row r="179" spans="4:11" ht="15">
      <c r="D179" s="70"/>
      <c r="E179" s="71"/>
      <c r="F179" s="71"/>
      <c r="G179" s="71"/>
      <c r="H179" s="71"/>
      <c r="I179" s="71"/>
      <c r="J179" s="63"/>
      <c r="K179" s="63"/>
    </row>
    <row r="180" spans="4:11" ht="15">
      <c r="D180" s="70"/>
      <c r="E180" s="71"/>
      <c r="F180" s="71"/>
      <c r="G180" s="71"/>
      <c r="H180" s="71"/>
      <c r="I180" s="71"/>
      <c r="J180" s="63"/>
      <c r="K180" s="63"/>
    </row>
    <row r="181" spans="4:11" ht="15">
      <c r="D181" s="70"/>
      <c r="E181" s="71"/>
      <c r="F181" s="71"/>
      <c r="G181" s="71"/>
      <c r="H181" s="71"/>
      <c r="I181" s="71"/>
      <c r="J181" s="63"/>
      <c r="K181" s="63"/>
    </row>
    <row r="182" spans="4:11" ht="15">
      <c r="D182" s="70"/>
      <c r="E182" s="71"/>
      <c r="F182" s="71"/>
      <c r="G182" s="71"/>
      <c r="H182" s="71"/>
      <c r="I182" s="71"/>
      <c r="J182" s="63"/>
      <c r="K182" s="63"/>
    </row>
    <row r="183" spans="4:11" ht="15">
      <c r="D183" s="70"/>
      <c r="E183" s="71"/>
      <c r="F183" s="71"/>
      <c r="G183" s="71"/>
      <c r="H183" s="71"/>
      <c r="I183" s="71"/>
      <c r="J183" s="63"/>
      <c r="K183" s="63"/>
    </row>
    <row r="184" spans="4:11" ht="15">
      <c r="D184" s="70"/>
      <c r="E184" s="71"/>
      <c r="F184" s="71"/>
      <c r="G184" s="71"/>
      <c r="H184" s="71"/>
      <c r="I184" s="71"/>
      <c r="J184" s="63"/>
      <c r="K184" s="63"/>
    </row>
    <row r="185" spans="4:11" ht="15">
      <c r="D185" s="70"/>
      <c r="E185" s="71"/>
      <c r="F185" s="71"/>
      <c r="G185" s="71"/>
      <c r="H185" s="71"/>
      <c r="I185" s="71"/>
      <c r="J185" s="63"/>
      <c r="K185" s="63"/>
    </row>
    <row r="186" spans="4:11" ht="15">
      <c r="D186" s="70"/>
      <c r="E186" s="71"/>
      <c r="F186" s="71"/>
      <c r="G186" s="71"/>
      <c r="H186" s="71"/>
      <c r="I186" s="71"/>
      <c r="J186" s="63"/>
      <c r="K186" s="63"/>
    </row>
    <row r="187" spans="4:11" ht="15">
      <c r="D187" s="70"/>
      <c r="E187" s="71"/>
      <c r="F187" s="71"/>
      <c r="G187" s="71"/>
      <c r="H187" s="71"/>
      <c r="I187" s="71"/>
      <c r="J187" s="63"/>
      <c r="K187" s="63"/>
    </row>
    <row r="188" spans="4:11" ht="15">
      <c r="D188" s="70"/>
      <c r="E188" s="71"/>
      <c r="F188" s="71"/>
      <c r="G188" s="71"/>
      <c r="H188" s="71"/>
      <c r="I188" s="71"/>
      <c r="J188" s="63"/>
      <c r="K188" s="63"/>
    </row>
    <row r="189" spans="4:11" ht="15">
      <c r="D189" s="70"/>
      <c r="E189" s="71"/>
      <c r="F189" s="71"/>
      <c r="G189" s="71"/>
      <c r="H189" s="71"/>
      <c r="I189" s="71"/>
      <c r="J189" s="63"/>
      <c r="K189" s="63"/>
    </row>
    <row r="190" spans="4:11" ht="15">
      <c r="D190" s="70"/>
      <c r="E190" s="71"/>
      <c r="F190" s="71"/>
      <c r="G190" s="71"/>
      <c r="H190" s="71"/>
      <c r="I190" s="71"/>
      <c r="J190" s="63"/>
      <c r="K190" s="63"/>
    </row>
    <row r="191" spans="4:11" ht="15">
      <c r="D191" s="70"/>
      <c r="E191" s="71"/>
      <c r="F191" s="71"/>
      <c r="G191" s="71"/>
      <c r="H191" s="71"/>
      <c r="I191" s="71"/>
      <c r="J191" s="63"/>
      <c r="K191" s="63"/>
    </row>
    <row r="192" spans="4:11" ht="15">
      <c r="D192" s="70"/>
      <c r="E192" s="71"/>
      <c r="F192" s="71"/>
      <c r="G192" s="71"/>
      <c r="H192" s="71"/>
      <c r="I192" s="71"/>
      <c r="J192" s="63"/>
      <c r="K192" s="63"/>
    </row>
    <row r="193" spans="4:11" ht="15">
      <c r="D193" s="70"/>
      <c r="E193" s="71"/>
      <c r="F193" s="71"/>
      <c r="G193" s="71"/>
      <c r="H193" s="71"/>
      <c r="I193" s="71"/>
      <c r="J193" s="63"/>
      <c r="K193" s="63"/>
    </row>
    <row r="194" spans="4:11" ht="15">
      <c r="D194" s="70"/>
      <c r="E194" s="71"/>
      <c r="F194" s="71"/>
      <c r="G194" s="71"/>
      <c r="H194" s="71"/>
      <c r="I194" s="71"/>
      <c r="J194" s="63"/>
      <c r="K194" s="63"/>
    </row>
    <row r="195" spans="4:11" ht="15">
      <c r="D195" s="70"/>
      <c r="E195" s="71"/>
      <c r="F195" s="71"/>
      <c r="G195" s="71"/>
      <c r="H195" s="71"/>
      <c r="I195" s="71"/>
      <c r="J195" s="63"/>
      <c r="K195" s="63"/>
    </row>
    <row r="196" spans="4:11" ht="15">
      <c r="D196" s="70"/>
      <c r="E196" s="71"/>
      <c r="F196" s="71"/>
      <c r="G196" s="71"/>
      <c r="H196" s="71"/>
      <c r="I196" s="71"/>
      <c r="J196" s="63"/>
      <c r="K196" s="63"/>
    </row>
    <row r="197" spans="4:11" ht="15">
      <c r="D197" s="70"/>
      <c r="E197" s="71"/>
      <c r="F197" s="71"/>
      <c r="G197" s="71"/>
      <c r="H197" s="71"/>
      <c r="I197" s="71"/>
      <c r="J197" s="63"/>
      <c r="K197" s="63"/>
    </row>
    <row r="198" spans="4:11" ht="15">
      <c r="D198" s="70"/>
      <c r="E198" s="71"/>
      <c r="F198" s="71"/>
      <c r="G198" s="71"/>
      <c r="H198" s="71"/>
      <c r="I198" s="71"/>
      <c r="J198" s="63"/>
      <c r="K198" s="63"/>
    </row>
    <row r="199" spans="4:11" ht="15">
      <c r="D199" s="70"/>
      <c r="E199" s="71"/>
      <c r="F199" s="71"/>
      <c r="G199" s="71"/>
      <c r="H199" s="71"/>
      <c r="I199" s="71"/>
      <c r="J199" s="63"/>
      <c r="K199" s="63"/>
    </row>
    <row r="200" spans="4:11" ht="15">
      <c r="D200" s="70"/>
      <c r="E200" s="71"/>
      <c r="F200" s="71"/>
      <c r="G200" s="71"/>
      <c r="H200" s="71"/>
      <c r="I200" s="71"/>
      <c r="J200" s="63"/>
      <c r="K200" s="63"/>
    </row>
    <row r="201" spans="4:11" ht="15">
      <c r="D201" s="70"/>
      <c r="E201" s="71"/>
      <c r="F201" s="71"/>
      <c r="G201" s="71"/>
      <c r="H201" s="71"/>
      <c r="I201" s="71"/>
      <c r="J201" s="63"/>
      <c r="K201" s="63"/>
    </row>
    <row r="202" spans="4:11" ht="15">
      <c r="D202" s="70"/>
      <c r="E202" s="71"/>
      <c r="F202" s="71"/>
      <c r="G202" s="71"/>
      <c r="H202" s="71"/>
      <c r="I202" s="71"/>
      <c r="J202" s="63"/>
      <c r="K202" s="63"/>
    </row>
    <row r="203" spans="4:11" ht="15">
      <c r="D203" s="70"/>
      <c r="E203" s="71"/>
      <c r="F203" s="71"/>
      <c r="G203" s="71"/>
      <c r="H203" s="71"/>
      <c r="I203" s="71"/>
      <c r="J203" s="63"/>
      <c r="K203" s="63"/>
    </row>
    <row r="204" spans="4:11" ht="15">
      <c r="D204" s="70"/>
      <c r="E204" s="71"/>
      <c r="F204" s="71"/>
      <c r="G204" s="71"/>
      <c r="H204" s="71"/>
      <c r="I204" s="71"/>
      <c r="J204" s="63"/>
      <c r="K204" s="63"/>
    </row>
    <row r="205" spans="4:11" ht="15">
      <c r="D205" s="70"/>
      <c r="E205" s="71"/>
      <c r="F205" s="71"/>
      <c r="G205" s="71"/>
      <c r="H205" s="71"/>
      <c r="I205" s="71"/>
      <c r="J205" s="63"/>
      <c r="K205" s="63"/>
    </row>
  </sheetData>
  <sheetProtection/>
  <mergeCells count="35">
    <mergeCell ref="A2:J2"/>
    <mergeCell ref="A3:C3"/>
    <mergeCell ref="I3:J3"/>
    <mergeCell ref="B4:C4"/>
    <mergeCell ref="E4:G4"/>
    <mergeCell ref="B5:C5"/>
    <mergeCell ref="B7:C7"/>
    <mergeCell ref="B20:C20"/>
    <mergeCell ref="B23:C23"/>
    <mergeCell ref="B33:C33"/>
    <mergeCell ref="B37:C37"/>
    <mergeCell ref="B43:C43"/>
    <mergeCell ref="B45:C45"/>
    <mergeCell ref="A47:J47"/>
    <mergeCell ref="A4:A6"/>
    <mergeCell ref="A8:A14"/>
    <mergeCell ref="A16:A19"/>
    <mergeCell ref="A21:A22"/>
    <mergeCell ref="A24:A30"/>
    <mergeCell ref="A34:A35"/>
    <mergeCell ref="A38:A40"/>
    <mergeCell ref="B8:B15"/>
    <mergeCell ref="B16:B18"/>
    <mergeCell ref="B21:B22"/>
    <mergeCell ref="B24:B30"/>
    <mergeCell ref="B34:B35"/>
    <mergeCell ref="B38:B40"/>
    <mergeCell ref="B41:B42"/>
    <mergeCell ref="D4:D6"/>
    <mergeCell ref="E5:E6"/>
    <mergeCell ref="F5:F6"/>
    <mergeCell ref="G5:G6"/>
    <mergeCell ref="H4:H6"/>
    <mergeCell ref="I4:I6"/>
    <mergeCell ref="J4:J6"/>
  </mergeCells>
  <printOptions/>
  <pageMargins left="0.39" right="0.08" top="0.43" bottom="0.24" header="0.35" footer="0.35"/>
  <pageSetup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2018-03-01T06:25:41Z</cp:lastPrinted>
  <dcterms:created xsi:type="dcterms:W3CDTF">2006-05-18T02:30:26Z</dcterms:created>
  <dcterms:modified xsi:type="dcterms:W3CDTF">2018-03-23T09:22:17Z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