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065" activeTab="1"/>
  </bookViews>
  <sheets>
    <sheet name="汇总" sheetId="3" r:id="rId1"/>
    <sheet name="部门" sheetId="1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7" i="3"/>
  <c r="O43" i="1"/>
  <c r="P43"/>
  <c r="M43"/>
  <c r="N43"/>
  <c r="J43"/>
  <c r="I43"/>
  <c r="E43"/>
  <c r="D43"/>
  <c r="AE34"/>
  <c r="AB34"/>
  <c r="P34"/>
  <c r="O34"/>
  <c r="N34"/>
  <c r="M34"/>
  <c r="K34"/>
  <c r="J34"/>
  <c r="I34"/>
  <c r="H34"/>
  <c r="G34"/>
  <c r="E34"/>
  <c r="D34"/>
  <c r="AB22"/>
  <c r="AE22"/>
  <c r="X22"/>
  <c r="P22"/>
  <c r="O22"/>
  <c r="M22"/>
  <c r="K22"/>
  <c r="J22"/>
  <c r="G22"/>
  <c r="E22"/>
  <c r="D22"/>
  <c r="M11"/>
  <c r="Q11"/>
  <c r="E17" i="3"/>
  <c r="D17"/>
  <c r="B15"/>
  <c r="B16"/>
  <c r="B14"/>
  <c r="B10"/>
  <c r="I42" i="1"/>
  <c r="I41"/>
  <c r="I40"/>
  <c r="I32"/>
  <c r="B13" i="3"/>
  <c r="B12"/>
  <c r="B11"/>
  <c r="B9"/>
  <c r="I26" i="1"/>
  <c r="I27"/>
  <c r="I28"/>
  <c r="B8" i="3"/>
  <c r="B7"/>
  <c r="B6"/>
  <c r="B5"/>
  <c r="I21" i="1"/>
  <c r="I20"/>
  <c r="I19"/>
  <c r="B4" i="3"/>
  <c r="B3"/>
  <c r="AI9" i="1"/>
  <c r="AB9"/>
  <c r="Y9"/>
  <c r="O9"/>
  <c r="J9"/>
  <c r="D9"/>
  <c r="AI8"/>
  <c r="AB8"/>
  <c r="Y8"/>
  <c r="O8"/>
  <c r="J8"/>
  <c r="D8"/>
  <c r="AP7"/>
  <c r="AP11" s="1"/>
  <c r="AO7"/>
  <c r="AO11" s="1"/>
  <c r="AN7"/>
  <c r="AN11" s="1"/>
  <c r="AM7"/>
  <c r="AM11" s="1"/>
  <c r="AL7"/>
  <c r="AL11" s="1"/>
  <c r="AK7"/>
  <c r="AK11" s="1"/>
  <c r="AJ7"/>
  <c r="AH7"/>
  <c r="AH11" s="1"/>
  <c r="AG7"/>
  <c r="AG11" s="1"/>
  <c r="AF7"/>
  <c r="AF11" s="1"/>
  <c r="AE7"/>
  <c r="AE11" s="1"/>
  <c r="AD7"/>
  <c r="AD11" s="1"/>
  <c r="AC7"/>
  <c r="AC11" s="1"/>
  <c r="AA7"/>
  <c r="AA11" s="1"/>
  <c r="Z7"/>
  <c r="X7"/>
  <c r="X11" s="1"/>
  <c r="W7"/>
  <c r="W11" s="1"/>
  <c r="V7"/>
  <c r="V11" s="1"/>
  <c r="U7"/>
  <c r="U11" s="1"/>
  <c r="T7"/>
  <c r="T11" s="1"/>
  <c r="S7"/>
  <c r="S11" s="1"/>
  <c r="R7"/>
  <c r="R11" s="1"/>
  <c r="P7"/>
  <c r="P11" s="1"/>
  <c r="N11"/>
  <c r="L7"/>
  <c r="L11" s="1"/>
  <c r="K7"/>
  <c r="K11" s="1"/>
  <c r="H11"/>
  <c r="G7"/>
  <c r="G11" s="1"/>
  <c r="F7"/>
  <c r="F11" s="1"/>
  <c r="AI6"/>
  <c r="AB6"/>
  <c r="Y6"/>
  <c r="O6"/>
  <c r="J6"/>
  <c r="D6"/>
  <c r="B2" i="3" l="1"/>
  <c r="B17" s="1"/>
  <c r="I22" i="1"/>
  <c r="I8"/>
  <c r="I9"/>
  <c r="I6"/>
  <c r="J7"/>
  <c r="J11" s="1"/>
  <c r="Y7"/>
  <c r="AB7"/>
  <c r="D7"/>
  <c r="O7"/>
  <c r="O11" s="1"/>
  <c r="AI7"/>
  <c r="AB11"/>
  <c r="Z11"/>
  <c r="Y11" s="1"/>
  <c r="AJ11"/>
  <c r="AI11" s="1"/>
  <c r="I7" l="1"/>
  <c r="I11"/>
</calcChain>
</file>

<file path=xl/sharedStrings.xml><?xml version="1.0" encoding="utf-8"?>
<sst xmlns="http://schemas.openxmlformats.org/spreadsheetml/2006/main" count="399" uniqueCount="127">
  <si>
    <t>翁源县2018年财政支出预算明细表</t>
  </si>
  <si>
    <t>单位:万元（保留两位小数）</t>
  </si>
  <si>
    <t>单位名称</t>
  </si>
  <si>
    <t>科  目  名  称</t>
  </si>
  <si>
    <t>2018年</t>
  </si>
  <si>
    <t>合计</t>
  </si>
  <si>
    <r>
      <t>对事业单位经常性补助</t>
    </r>
    <r>
      <rPr>
        <b/>
        <sz val="12"/>
        <color indexed="10"/>
        <rFont val="宋体"/>
        <family val="3"/>
        <charset val="134"/>
      </rPr>
      <t>（对企事业单位的补贴）</t>
    </r>
  </si>
  <si>
    <t>对个人和家庭的补助</t>
  </si>
  <si>
    <t>债务利息及费用支出</t>
  </si>
  <si>
    <t>债务还本支出</t>
  </si>
  <si>
    <t>转移性支出</t>
  </si>
  <si>
    <t>预备费</t>
  </si>
  <si>
    <r>
      <t>其他                     支出</t>
    </r>
    <r>
      <rPr>
        <b/>
        <sz val="12"/>
        <rFont val="宋体"/>
        <family val="3"/>
        <charset val="134"/>
      </rPr>
      <t>（原其他资本性支出）</t>
    </r>
  </si>
  <si>
    <t>备  注</t>
  </si>
  <si>
    <t>类</t>
  </si>
  <si>
    <t>其中：</t>
  </si>
  <si>
    <t>小计</t>
  </si>
  <si>
    <t>工资奖金津补贴</t>
  </si>
  <si>
    <t>社会保险缴费</t>
  </si>
  <si>
    <t>住房公积金</t>
  </si>
  <si>
    <t>其他       工资福利支出</t>
  </si>
  <si>
    <t>办公经费（公用经费）</t>
  </si>
  <si>
    <t>其他商品和服务支出(专项业务费)</t>
  </si>
  <si>
    <t>会议费</t>
  </si>
  <si>
    <t>培训费</t>
  </si>
  <si>
    <t>公务接待费</t>
  </si>
  <si>
    <t>因公出国（境）费用</t>
  </si>
  <si>
    <t>公务用车运行维护费</t>
  </si>
  <si>
    <t>维修（护）费</t>
  </si>
  <si>
    <t>其他商品和服务支出（补充公用经费）</t>
  </si>
  <si>
    <t>工资福利支出</t>
  </si>
  <si>
    <t>其他对事业单位补助</t>
  </si>
  <si>
    <t>社会福利和救助</t>
  </si>
  <si>
    <t>助学金</t>
  </si>
  <si>
    <t>离退休费</t>
  </si>
  <si>
    <t>其他对个人和家庭的补助</t>
  </si>
  <si>
    <t>国内债务付息</t>
  </si>
  <si>
    <t>国内债务发行费用</t>
  </si>
  <si>
    <t>款</t>
  </si>
  <si>
    <t>项</t>
  </si>
  <si>
    <t>在职</t>
  </si>
  <si>
    <t>离休</t>
  </si>
  <si>
    <t>退休</t>
  </si>
  <si>
    <t>临工</t>
  </si>
  <si>
    <t>周陂镇政府</t>
  </si>
  <si>
    <t>行政运行</t>
  </si>
  <si>
    <t>公用含政权费、镇团委2万，财力补助，协税护税及纪委工作9.9万等。专项为工作经费</t>
  </si>
  <si>
    <t>其他政府办公室及相关机构事务</t>
  </si>
  <si>
    <t>1500元镇/月，含调解经费500元</t>
  </si>
  <si>
    <t>财政所</t>
    <phoneticPr fontId="15" type="noConversion"/>
  </si>
  <si>
    <t>周陂中学</t>
    <phoneticPr fontId="15" type="noConversion"/>
  </si>
  <si>
    <t>初中教育</t>
    <phoneticPr fontId="15" type="noConversion"/>
  </si>
  <si>
    <t>礤下学校</t>
    <phoneticPr fontId="15" type="noConversion"/>
  </si>
  <si>
    <t>周陂中心小学</t>
    <phoneticPr fontId="15" type="noConversion"/>
  </si>
  <si>
    <t>小学教育</t>
    <phoneticPr fontId="15" type="noConversion"/>
  </si>
  <si>
    <t>文化站</t>
    <phoneticPr fontId="15" type="noConversion"/>
  </si>
  <si>
    <t>社会事务办</t>
    <phoneticPr fontId="15" type="noConversion"/>
  </si>
  <si>
    <t>镇计生办</t>
    <phoneticPr fontId="15" type="noConversion"/>
  </si>
  <si>
    <t>环卫所</t>
    <phoneticPr fontId="15" type="noConversion"/>
  </si>
  <si>
    <t>林业站</t>
    <phoneticPr fontId="15" type="noConversion"/>
  </si>
  <si>
    <t>水管所</t>
    <phoneticPr fontId="15" type="noConversion"/>
  </si>
  <si>
    <t>村民委员会</t>
    <phoneticPr fontId="15" type="noConversion"/>
  </si>
  <si>
    <t>村委</t>
    <phoneticPr fontId="15" type="noConversion"/>
  </si>
  <si>
    <t>村小组</t>
    <phoneticPr fontId="15" type="noConversion"/>
  </si>
  <si>
    <t>村务监督委员会</t>
    <phoneticPr fontId="15" type="noConversion"/>
  </si>
  <si>
    <t>编制单位：翁源县周陂镇财政所</t>
    <phoneticPr fontId="15" type="noConversion"/>
  </si>
  <si>
    <t>村小组</t>
    <phoneticPr fontId="15" type="noConversion"/>
  </si>
  <si>
    <t>村务监督委员会</t>
    <phoneticPr fontId="15" type="noConversion"/>
  </si>
  <si>
    <t>居委会</t>
    <phoneticPr fontId="15" type="noConversion"/>
  </si>
  <si>
    <t>城乡社区管理事务</t>
    <phoneticPr fontId="15" type="noConversion"/>
  </si>
  <si>
    <t>办公费（全年）</t>
    <phoneticPr fontId="15" type="noConversion"/>
  </si>
  <si>
    <t>专职护林员</t>
    <phoneticPr fontId="15" type="noConversion"/>
  </si>
  <si>
    <t>森林防火专业队员</t>
    <phoneticPr fontId="15" type="noConversion"/>
  </si>
  <si>
    <t>村级</t>
    <phoneticPr fontId="15" type="noConversion"/>
  </si>
  <si>
    <t>镇级</t>
    <phoneticPr fontId="15" type="noConversion"/>
  </si>
  <si>
    <t>公积金（人/月）</t>
    <phoneticPr fontId="15" type="noConversion"/>
  </si>
  <si>
    <t>社保（人/月）</t>
    <phoneticPr fontId="15" type="noConversion"/>
  </si>
  <si>
    <t>编外</t>
    <phoneticPr fontId="15" type="noConversion"/>
  </si>
  <si>
    <t>编内</t>
    <phoneticPr fontId="15" type="noConversion"/>
  </si>
  <si>
    <t>居委会</t>
    <phoneticPr fontId="15" type="noConversion"/>
  </si>
  <si>
    <t>工资（人/月）</t>
    <phoneticPr fontId="15" type="noConversion"/>
  </si>
  <si>
    <t>人数</t>
    <phoneticPr fontId="15" type="noConversion"/>
  </si>
  <si>
    <t>计生办</t>
    <phoneticPr fontId="15" type="noConversion"/>
  </si>
  <si>
    <t>督导员</t>
    <phoneticPr fontId="15" type="noConversion"/>
  </si>
  <si>
    <t>特扶金</t>
    <phoneticPr fontId="15" type="noConversion"/>
  </si>
  <si>
    <t>家庭奖励金</t>
    <phoneticPr fontId="15" type="noConversion"/>
  </si>
  <si>
    <t>422户</t>
    <phoneticPr fontId="15" type="noConversion"/>
  </si>
  <si>
    <t>节育奖励金</t>
    <phoneticPr fontId="15" type="noConversion"/>
  </si>
  <si>
    <r>
      <t>2</t>
    </r>
    <r>
      <rPr>
        <sz val="11"/>
        <color theme="1"/>
        <rFont val="宋体"/>
        <family val="3"/>
        <charset val="134"/>
        <scheme val="minor"/>
      </rPr>
      <t>28户</t>
    </r>
    <phoneticPr fontId="15" type="noConversion"/>
  </si>
  <si>
    <t>50元/户/月</t>
    <phoneticPr fontId="15" type="noConversion"/>
  </si>
  <si>
    <t>120元/户/月</t>
    <phoneticPr fontId="15" type="noConversion"/>
  </si>
  <si>
    <t>民政办</t>
    <phoneticPr fontId="15" type="noConversion"/>
  </si>
  <si>
    <t>社工</t>
    <phoneticPr fontId="15" type="noConversion"/>
  </si>
  <si>
    <t>残疾人专职委员</t>
    <phoneticPr fontId="15" type="noConversion"/>
  </si>
  <si>
    <t>社会救助专职人员</t>
    <phoneticPr fontId="15" type="noConversion"/>
  </si>
  <si>
    <t>敬老院管理人员</t>
    <phoneticPr fontId="15" type="noConversion"/>
  </si>
  <si>
    <t>人力资源事务</t>
    <phoneticPr fontId="15" type="noConversion"/>
  </si>
  <si>
    <t>部门</t>
    <phoneticPr fontId="19" type="noConversion"/>
  </si>
  <si>
    <t>工资福利支出</t>
    <phoneticPr fontId="19" type="noConversion"/>
  </si>
  <si>
    <t>商品和服务支出</t>
    <phoneticPr fontId="19" type="noConversion"/>
  </si>
  <si>
    <t>对个人和家庭补助支出</t>
    <phoneticPr fontId="19" type="noConversion"/>
  </si>
  <si>
    <t>镇政府</t>
    <phoneticPr fontId="19" type="noConversion"/>
  </si>
  <si>
    <t>合计</t>
    <phoneticPr fontId="19" type="noConversion"/>
  </si>
  <si>
    <t>财政所</t>
    <phoneticPr fontId="19" type="noConversion"/>
  </si>
  <si>
    <t>周陂中学</t>
    <phoneticPr fontId="19" type="noConversion"/>
  </si>
  <si>
    <t>礤下学校</t>
    <phoneticPr fontId="19" type="noConversion"/>
  </si>
  <si>
    <t>周陂中心小学</t>
    <phoneticPr fontId="19" type="noConversion"/>
  </si>
  <si>
    <t>文化站</t>
    <phoneticPr fontId="19" type="noConversion"/>
  </si>
  <si>
    <t>社会事务办</t>
    <phoneticPr fontId="19" type="noConversion"/>
  </si>
  <si>
    <t>计生办</t>
    <phoneticPr fontId="19" type="noConversion"/>
  </si>
  <si>
    <t>环卫所</t>
    <phoneticPr fontId="19" type="noConversion"/>
  </si>
  <si>
    <t>林业站</t>
    <phoneticPr fontId="19" type="noConversion"/>
  </si>
  <si>
    <t>水管所</t>
    <phoneticPr fontId="19" type="noConversion"/>
  </si>
  <si>
    <t>居委会</t>
    <phoneticPr fontId="19" type="noConversion"/>
  </si>
  <si>
    <t>村民委员会</t>
    <phoneticPr fontId="19" type="noConversion"/>
  </si>
  <si>
    <t>村小组长</t>
    <phoneticPr fontId="19" type="noConversion"/>
  </si>
  <si>
    <t>村民监督委员会</t>
    <phoneticPr fontId="19" type="noConversion"/>
  </si>
  <si>
    <t>财政事务</t>
    <phoneticPr fontId="15" type="noConversion"/>
  </si>
  <si>
    <t>镇财务管理费</t>
    <phoneticPr fontId="15" type="noConversion"/>
  </si>
  <si>
    <t xml:space="preserve"> 镇综治维稳经费</t>
    <phoneticPr fontId="15" type="noConversion"/>
  </si>
  <si>
    <t>工资福利支出</t>
    <phoneticPr fontId="15" type="noConversion"/>
  </si>
  <si>
    <t>商品和服务支出</t>
    <phoneticPr fontId="15" type="noConversion"/>
  </si>
  <si>
    <t>计划生育服务</t>
    <phoneticPr fontId="15" type="noConversion"/>
  </si>
  <si>
    <t>合计</t>
    <phoneticPr fontId="15" type="noConversion"/>
  </si>
  <si>
    <t>文化</t>
    <phoneticPr fontId="15" type="noConversion"/>
  </si>
  <si>
    <t>民政管理事务</t>
    <phoneticPr fontId="15" type="noConversion"/>
  </si>
  <si>
    <t>农林水</t>
    <phoneticPr fontId="15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</si>
</sst>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 "/>
    <numFmt numFmtId="177" formatCode="0_ "/>
    <numFmt numFmtId="178" formatCode="_ * #,##0.00_ ;_ * \-#,##0.00_ ;_ * &quot;-&quot;_ ;_ @_ "/>
  </numFmts>
  <fonts count="2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49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177" fontId="2" fillId="0" borderId="1" xfId="0" applyNumberFormat="1" applyFont="1" applyFill="1" applyBorder="1" applyAlignment="1" applyProtection="1">
      <alignment horizontal="center" shrinkToFit="1"/>
      <protection locked="0"/>
    </xf>
    <xf numFmtId="49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77" fontId="1" fillId="0" borderId="1" xfId="0" applyNumberFormat="1" applyFont="1" applyFill="1" applyBorder="1" applyAlignment="1" applyProtection="1">
      <alignment horizontal="center" shrinkToFit="1"/>
      <protection locked="0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2" fillId="0" borderId="1" xfId="1" applyNumberFormat="1" applyFont="1" applyFill="1" applyBorder="1" applyAlignment="1" applyProtection="1">
      <alignment horizontal="center" shrinkToFit="1"/>
    </xf>
    <xf numFmtId="176" fontId="2" fillId="0" borderId="1" xfId="0" applyNumberFormat="1" applyFont="1" applyFill="1" applyBorder="1" applyAlignment="1" applyProtection="1">
      <alignment horizontal="center" shrinkToFit="1"/>
      <protection locked="0"/>
    </xf>
    <xf numFmtId="176" fontId="10" fillId="0" borderId="1" xfId="0" applyNumberFormat="1" applyFont="1" applyFill="1" applyBorder="1" applyAlignment="1" applyProtection="1">
      <alignment horizontal="center" shrinkToFit="1"/>
      <protection locked="0"/>
    </xf>
    <xf numFmtId="176" fontId="1" fillId="0" borderId="1" xfId="1" applyNumberFormat="1" applyFont="1" applyFill="1" applyBorder="1" applyAlignment="1" applyProtection="1">
      <alignment horizontal="center" shrinkToFit="1"/>
    </xf>
    <xf numFmtId="176" fontId="6" fillId="0" borderId="1" xfId="0" applyNumberFormat="1" applyFont="1" applyFill="1" applyBorder="1" applyAlignment="1" applyProtection="1">
      <alignment horizontal="center" shrinkToFit="1"/>
      <protection locked="0"/>
    </xf>
    <xf numFmtId="176" fontId="1" fillId="0" borderId="1" xfId="0" applyNumberFormat="1" applyFont="1" applyFill="1" applyBorder="1" applyAlignment="1" applyProtection="1">
      <alignment horizont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76" fontId="12" fillId="0" borderId="1" xfId="0" applyNumberFormat="1" applyFont="1" applyFill="1" applyBorder="1" applyAlignment="1" applyProtection="1">
      <alignment horizontal="center" shrinkToFit="1"/>
      <protection locked="0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1" fillId="0" borderId="8" xfId="0" applyFont="1" applyFill="1" applyBorder="1" applyAlignment="1" applyProtection="1">
      <alignment horizontal="right"/>
      <protection locked="0"/>
    </xf>
    <xf numFmtId="49" fontId="1" fillId="0" borderId="8" xfId="0" applyNumberFormat="1" applyFont="1" applyFill="1" applyBorder="1" applyAlignment="1" applyProtection="1">
      <alignment horizontal="right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178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178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177" fontId="1" fillId="0" borderId="2" xfId="0" applyNumberFormat="1" applyFont="1" applyFill="1" applyBorder="1" applyAlignment="1" applyProtection="1">
      <alignment horizontal="center" shrinkToFit="1"/>
      <protection locked="0"/>
    </xf>
    <xf numFmtId="176" fontId="2" fillId="0" borderId="2" xfId="1" applyNumberFormat="1" applyFont="1" applyFill="1" applyBorder="1" applyAlignment="1" applyProtection="1">
      <alignment horizontal="center" shrinkToFit="1"/>
    </xf>
    <xf numFmtId="176" fontId="1" fillId="0" borderId="2" xfId="1" applyNumberFormat="1" applyFont="1" applyFill="1" applyBorder="1" applyAlignment="1" applyProtection="1">
      <alignment horizontal="center" shrinkToFit="1"/>
    </xf>
    <xf numFmtId="176" fontId="6" fillId="0" borderId="2" xfId="0" applyNumberFormat="1" applyFont="1" applyFill="1" applyBorder="1" applyAlignment="1" applyProtection="1">
      <alignment horizontal="center" shrinkToFit="1"/>
      <protection locked="0"/>
    </xf>
    <xf numFmtId="176" fontId="1" fillId="0" borderId="2" xfId="0" applyNumberFormat="1" applyFont="1" applyFill="1" applyBorder="1" applyAlignment="1" applyProtection="1">
      <alignment horizontal="center" shrinkToFit="1"/>
      <protection locked="0"/>
    </xf>
    <xf numFmtId="176" fontId="12" fillId="0" borderId="2" xfId="0" applyNumberFormat="1" applyFont="1" applyFill="1" applyBorder="1" applyAlignment="1" applyProtection="1">
      <alignment horizontal="center" shrinkToFi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7" xfId="0" applyFont="1" applyFill="1" applyBorder="1" applyAlignment="1" applyProtection="1">
      <alignment horizontal="center" vertical="center" wrapText="1" shrinkToFi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wrapText="1"/>
      <protection locked="0"/>
    </xf>
    <xf numFmtId="49" fontId="8" fillId="0" borderId="2" xfId="0" applyNumberFormat="1" applyFont="1" applyFill="1" applyBorder="1" applyAlignment="1" applyProtection="1">
      <alignment vertical="center" wrapText="1"/>
      <protection locked="0"/>
    </xf>
    <xf numFmtId="176" fontId="0" fillId="0" borderId="1" xfId="0" applyNumberFormat="1" applyBorder="1">
      <alignment vertical="center"/>
    </xf>
    <xf numFmtId="176" fontId="1" fillId="0" borderId="1" xfId="1" applyNumberFormat="1" applyFont="1" applyFill="1" applyBorder="1" applyAlignment="1" applyProtection="1">
      <alignment horizontal="right" shrinkToFit="1"/>
    </xf>
    <xf numFmtId="176" fontId="0" fillId="0" borderId="1" xfId="0" applyNumberFormat="1" applyFill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>
      <alignment vertical="center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Fill="1" applyBorder="1">
      <alignment vertical="center"/>
    </xf>
    <xf numFmtId="0" fontId="0" fillId="0" borderId="6" xfId="0" applyBorder="1">
      <alignment vertical="center"/>
    </xf>
    <xf numFmtId="0" fontId="14" fillId="0" borderId="1" xfId="0" applyFont="1" applyFill="1" applyBorder="1">
      <alignment vertical="center"/>
    </xf>
    <xf numFmtId="176" fontId="1" fillId="0" borderId="1" xfId="0" applyNumberFormat="1" applyFont="1" applyFill="1" applyBorder="1" applyAlignment="1" applyProtection="1">
      <alignment horizontal="right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7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49" fontId="7" fillId="0" borderId="2" xfId="1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7" xfId="1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F2" sqref="F2"/>
    </sheetView>
  </sheetViews>
  <sheetFormatPr defaultRowHeight="13.5"/>
  <cols>
    <col min="1" max="2" width="21.875" customWidth="1"/>
    <col min="3" max="3" width="21.25" customWidth="1"/>
    <col min="4" max="4" width="23" customWidth="1"/>
    <col min="5" max="5" width="19.625" customWidth="1"/>
  </cols>
  <sheetData>
    <row r="1" spans="1:5" ht="20.100000000000001" customHeight="1">
      <c r="A1" s="44" t="s">
        <v>97</v>
      </c>
      <c r="B1" s="44" t="s">
        <v>102</v>
      </c>
      <c r="C1" s="44" t="s">
        <v>98</v>
      </c>
      <c r="D1" s="44" t="s">
        <v>99</v>
      </c>
      <c r="E1" s="44" t="s">
        <v>100</v>
      </c>
    </row>
    <row r="2" spans="1:5" ht="20.100000000000001" customHeight="1">
      <c r="A2" s="44" t="s">
        <v>101</v>
      </c>
      <c r="B2" s="68">
        <f t="shared" ref="B2:B14" si="0">C2+D2+E2</f>
        <v>7541928</v>
      </c>
      <c r="C2" s="69">
        <v>4085820</v>
      </c>
      <c r="D2" s="84">
        <v>2268000</v>
      </c>
      <c r="E2" s="44">
        <v>1188108</v>
      </c>
    </row>
    <row r="3" spans="1:5" ht="20.100000000000001" customHeight="1">
      <c r="A3" s="44" t="s">
        <v>103</v>
      </c>
      <c r="B3" s="68">
        <f t="shared" si="0"/>
        <v>912014</v>
      </c>
      <c r="C3" s="44">
        <v>664330</v>
      </c>
      <c r="D3" s="44">
        <v>163000</v>
      </c>
      <c r="E3" s="44">
        <v>84684</v>
      </c>
    </row>
    <row r="4" spans="1:5" ht="20.100000000000001" customHeight="1">
      <c r="A4" s="44" t="s">
        <v>104</v>
      </c>
      <c r="B4" s="68">
        <f t="shared" si="0"/>
        <v>9467959.5199999996</v>
      </c>
      <c r="C4" s="44">
        <v>6785630.04</v>
      </c>
      <c r="D4" s="44">
        <v>1610000</v>
      </c>
      <c r="E4" s="44">
        <v>1072329.48</v>
      </c>
    </row>
    <row r="5" spans="1:5" ht="20.100000000000001" customHeight="1">
      <c r="A5" s="44" t="s">
        <v>105</v>
      </c>
      <c r="B5" s="68">
        <f t="shared" si="0"/>
        <v>6004500.2400000002</v>
      </c>
      <c r="C5" s="44">
        <v>4512816.24</v>
      </c>
      <c r="D5" s="44">
        <v>1104000</v>
      </c>
      <c r="E5" s="44">
        <v>387684</v>
      </c>
    </row>
    <row r="6" spans="1:5" ht="20.100000000000001" customHeight="1">
      <c r="A6" s="44" t="s">
        <v>106</v>
      </c>
      <c r="B6" s="70">
        <f t="shared" si="0"/>
        <v>21997605.280000001</v>
      </c>
      <c r="C6" s="44">
        <v>10823187.960000001</v>
      </c>
      <c r="D6" s="44">
        <v>2599000</v>
      </c>
      <c r="E6" s="44">
        <v>8575417.3200000003</v>
      </c>
    </row>
    <row r="7" spans="1:5" ht="20.100000000000001" customHeight="1">
      <c r="A7" s="44" t="s">
        <v>107</v>
      </c>
      <c r="B7" s="70">
        <f t="shared" si="0"/>
        <v>231496.48</v>
      </c>
      <c r="C7" s="44">
        <v>185496.48</v>
      </c>
      <c r="D7" s="44">
        <v>46000</v>
      </c>
      <c r="E7" s="44"/>
    </row>
    <row r="8" spans="1:5" ht="20.100000000000001" customHeight="1">
      <c r="A8" s="44" t="s">
        <v>108</v>
      </c>
      <c r="B8" s="44">
        <f t="shared" si="0"/>
        <v>439280</v>
      </c>
      <c r="C8" s="44">
        <v>426280</v>
      </c>
      <c r="D8" s="44">
        <v>13000</v>
      </c>
      <c r="E8" s="44"/>
    </row>
    <row r="9" spans="1:5" ht="20.100000000000001" customHeight="1">
      <c r="A9" s="73" t="s">
        <v>109</v>
      </c>
      <c r="B9" s="44">
        <f t="shared" si="0"/>
        <v>1578590.72</v>
      </c>
      <c r="C9" s="44">
        <v>1144602.72</v>
      </c>
      <c r="D9" s="44">
        <v>215000</v>
      </c>
      <c r="E9" s="44">
        <v>218988</v>
      </c>
    </row>
    <row r="10" spans="1:5" ht="20.100000000000001" customHeight="1">
      <c r="A10" s="73" t="s">
        <v>113</v>
      </c>
      <c r="B10" s="44">
        <f>C10+D10+E10</f>
        <v>272800</v>
      </c>
      <c r="C10" s="44">
        <v>172800</v>
      </c>
      <c r="D10" s="44">
        <v>100000</v>
      </c>
      <c r="E10" s="44"/>
    </row>
    <row r="11" spans="1:5" ht="20.100000000000001" customHeight="1">
      <c r="A11" s="73" t="s">
        <v>110</v>
      </c>
      <c r="B11" s="44">
        <f t="shared" si="0"/>
        <v>422763.96</v>
      </c>
      <c r="C11" s="44">
        <v>115503.96</v>
      </c>
      <c r="D11" s="44"/>
      <c r="E11" s="44">
        <v>307260</v>
      </c>
    </row>
    <row r="12" spans="1:5" ht="20.100000000000001" customHeight="1">
      <c r="A12" s="73" t="s">
        <v>111</v>
      </c>
      <c r="B12" s="44">
        <f t="shared" si="0"/>
        <v>589584</v>
      </c>
      <c r="C12" s="44">
        <v>589584</v>
      </c>
      <c r="D12" s="44"/>
      <c r="E12" s="44"/>
    </row>
    <row r="13" spans="1:5" ht="20.100000000000001" customHeight="1">
      <c r="A13" s="73" t="s">
        <v>112</v>
      </c>
      <c r="B13" s="44">
        <f t="shared" si="0"/>
        <v>84420</v>
      </c>
      <c r="C13" s="44">
        <v>84420</v>
      </c>
      <c r="D13" s="44"/>
      <c r="E13" s="44"/>
    </row>
    <row r="14" spans="1:5" ht="20.100000000000001" customHeight="1">
      <c r="A14" s="73" t="s">
        <v>114</v>
      </c>
      <c r="B14" s="44">
        <f t="shared" si="0"/>
        <v>3693000</v>
      </c>
      <c r="C14" s="44">
        <v>2433000</v>
      </c>
      <c r="D14" s="44">
        <v>1260000</v>
      </c>
      <c r="E14" s="44"/>
    </row>
    <row r="15" spans="1:5" ht="20.100000000000001" customHeight="1">
      <c r="A15" s="73" t="s">
        <v>115</v>
      </c>
      <c r="B15" s="44">
        <f t="shared" ref="B15:B16" si="1">C15+D15+E15</f>
        <v>180600</v>
      </c>
      <c r="C15" s="44">
        <v>180600</v>
      </c>
      <c r="D15" s="44"/>
      <c r="E15" s="44"/>
    </row>
    <row r="16" spans="1:5" ht="20.100000000000001" customHeight="1">
      <c r="A16" s="73" t="s">
        <v>116</v>
      </c>
      <c r="B16" s="44">
        <f t="shared" si="1"/>
        <v>405000</v>
      </c>
      <c r="C16" s="44">
        <v>405000</v>
      </c>
      <c r="D16" s="44"/>
      <c r="E16" s="44"/>
    </row>
    <row r="17" spans="1:5" ht="20.100000000000001" customHeight="1">
      <c r="A17" s="73" t="s">
        <v>102</v>
      </c>
      <c r="B17" s="68">
        <f>SUM(B2:B16)</f>
        <v>53821542.199999996</v>
      </c>
      <c r="C17" s="68">
        <f>SUM(C2:C16)</f>
        <v>32609071.400000002</v>
      </c>
      <c r="D17" s="68">
        <f>SUM(D2:D16)</f>
        <v>9378000</v>
      </c>
      <c r="E17" s="44">
        <f>SUM(E2:E16)</f>
        <v>11834470.800000001</v>
      </c>
    </row>
  </sheetData>
  <phoneticPr fontId="19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43"/>
  <sheetViews>
    <sheetView tabSelected="1" workbookViewId="0">
      <selection activeCell="I46" sqref="I46:I55"/>
    </sheetView>
  </sheetViews>
  <sheetFormatPr defaultColWidth="9.375" defaultRowHeight="13.5"/>
  <cols>
    <col min="1" max="1" width="11.875" customWidth="1"/>
    <col min="9" max="9" width="12.375" customWidth="1"/>
    <col min="10" max="10" width="13.125" customWidth="1"/>
    <col min="11" max="11" width="10.75" customWidth="1"/>
    <col min="13" max="13" width="10.5" customWidth="1"/>
    <col min="28" max="28" width="11.5" customWidth="1"/>
    <col min="31" max="31" width="11" customWidth="1"/>
  </cols>
  <sheetData>
    <row r="1" spans="1:48" s="1" customFormat="1" ht="22.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6"/>
      <c r="AS1" s="25"/>
    </row>
    <row r="2" spans="1:48" s="1" customFormat="1" ht="14.25">
      <c r="A2" s="87" t="s">
        <v>65</v>
      </c>
      <c r="B2" s="88"/>
      <c r="C2" s="88"/>
      <c r="D2" s="3"/>
      <c r="E2" s="4"/>
      <c r="F2" s="4"/>
      <c r="G2" s="4"/>
      <c r="H2" s="4"/>
      <c r="I2" s="15"/>
      <c r="J2" s="15"/>
      <c r="K2" s="15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3"/>
      <c r="AD2" s="16"/>
      <c r="AE2" s="16"/>
      <c r="AF2" s="16"/>
      <c r="AG2" s="15"/>
      <c r="AH2" s="15"/>
      <c r="AI2" s="15"/>
      <c r="AJ2" s="15"/>
      <c r="AK2" s="15"/>
      <c r="AL2" s="15"/>
      <c r="AM2" s="15"/>
      <c r="AN2" s="15"/>
      <c r="AO2" s="26"/>
      <c r="AP2" s="27" t="s">
        <v>1</v>
      </c>
      <c r="AQ2" s="28"/>
    </row>
    <row r="3" spans="1:48" s="1" customFormat="1" ht="30.75" customHeight="1">
      <c r="A3" s="101" t="s">
        <v>2</v>
      </c>
      <c r="B3" s="89" t="s">
        <v>3</v>
      </c>
      <c r="C3" s="89"/>
      <c r="D3" s="89" t="s">
        <v>4</v>
      </c>
      <c r="E3" s="89"/>
      <c r="F3" s="89"/>
      <c r="G3" s="89"/>
      <c r="H3" s="89"/>
      <c r="I3" s="89" t="s">
        <v>5</v>
      </c>
      <c r="J3" s="89" t="s">
        <v>120</v>
      </c>
      <c r="K3" s="89"/>
      <c r="L3" s="89"/>
      <c r="M3" s="89"/>
      <c r="N3" s="89"/>
      <c r="O3" s="90" t="s">
        <v>121</v>
      </c>
      <c r="P3" s="91"/>
      <c r="Q3" s="91"/>
      <c r="R3" s="91"/>
      <c r="S3" s="91"/>
      <c r="T3" s="91"/>
      <c r="U3" s="91"/>
      <c r="V3" s="91"/>
      <c r="W3" s="91"/>
      <c r="X3" s="92"/>
      <c r="Y3" s="93" t="s">
        <v>6</v>
      </c>
      <c r="Z3" s="94"/>
      <c r="AA3" s="95"/>
      <c r="AB3" s="89" t="s">
        <v>7</v>
      </c>
      <c r="AC3" s="89"/>
      <c r="AD3" s="89"/>
      <c r="AE3" s="89"/>
      <c r="AF3" s="89"/>
      <c r="AG3" s="89"/>
      <c r="AH3" s="89"/>
      <c r="AI3" s="90" t="s">
        <v>8</v>
      </c>
      <c r="AJ3" s="91"/>
      <c r="AK3" s="92"/>
      <c r="AL3" s="96" t="s">
        <v>9</v>
      </c>
      <c r="AM3" s="89" t="s">
        <v>10</v>
      </c>
      <c r="AN3" s="96" t="s">
        <v>10</v>
      </c>
      <c r="AO3" s="96" t="s">
        <v>11</v>
      </c>
      <c r="AP3" s="103" t="s">
        <v>12</v>
      </c>
      <c r="AQ3" s="104" t="s">
        <v>13</v>
      </c>
    </row>
    <row r="4" spans="1:48" s="1" customFormat="1" ht="14.25">
      <c r="A4" s="101"/>
      <c r="B4" s="89" t="s">
        <v>14</v>
      </c>
      <c r="C4" s="89"/>
      <c r="D4" s="89" t="s">
        <v>5</v>
      </c>
      <c r="E4" s="89" t="s">
        <v>15</v>
      </c>
      <c r="F4" s="89"/>
      <c r="G4" s="89"/>
      <c r="H4" s="89"/>
      <c r="I4" s="89"/>
      <c r="J4" s="89" t="s">
        <v>16</v>
      </c>
      <c r="K4" s="96" t="s">
        <v>17</v>
      </c>
      <c r="L4" s="96" t="s">
        <v>18</v>
      </c>
      <c r="M4" s="96" t="s">
        <v>19</v>
      </c>
      <c r="N4" s="97" t="s">
        <v>20</v>
      </c>
      <c r="O4" s="89" t="s">
        <v>16</v>
      </c>
      <c r="P4" s="96" t="s">
        <v>21</v>
      </c>
      <c r="Q4" s="98" t="s">
        <v>22</v>
      </c>
      <c r="R4" s="99" t="s">
        <v>23</v>
      </c>
      <c r="S4" s="99" t="s">
        <v>24</v>
      </c>
      <c r="T4" s="99" t="s">
        <v>25</v>
      </c>
      <c r="U4" s="99" t="s">
        <v>26</v>
      </c>
      <c r="V4" s="96" t="s">
        <v>27</v>
      </c>
      <c r="W4" s="99" t="s">
        <v>28</v>
      </c>
      <c r="X4" s="102" t="s">
        <v>29</v>
      </c>
      <c r="Y4" s="96" t="s">
        <v>16</v>
      </c>
      <c r="Z4" s="96" t="s">
        <v>30</v>
      </c>
      <c r="AA4" s="96" t="s">
        <v>31</v>
      </c>
      <c r="AB4" s="89" t="s">
        <v>16</v>
      </c>
      <c r="AC4" s="96" t="s">
        <v>32</v>
      </c>
      <c r="AD4" s="89" t="s">
        <v>33</v>
      </c>
      <c r="AE4" s="96" t="s">
        <v>34</v>
      </c>
      <c r="AF4" s="89" t="s">
        <v>35</v>
      </c>
      <c r="AG4" s="89"/>
      <c r="AH4" s="107"/>
      <c r="AI4" s="105" t="s">
        <v>16</v>
      </c>
      <c r="AJ4" s="105" t="s">
        <v>36</v>
      </c>
      <c r="AK4" s="105" t="s">
        <v>37</v>
      </c>
      <c r="AL4" s="89"/>
      <c r="AM4" s="89"/>
      <c r="AN4" s="96"/>
      <c r="AO4" s="96"/>
      <c r="AP4" s="103"/>
      <c r="AQ4" s="104"/>
    </row>
    <row r="5" spans="1:48" s="1" customFormat="1" ht="57.75" customHeight="1">
      <c r="A5" s="101"/>
      <c r="B5" s="6" t="s">
        <v>38</v>
      </c>
      <c r="C5" s="6" t="s">
        <v>39</v>
      </c>
      <c r="D5" s="89"/>
      <c r="E5" s="6" t="s">
        <v>40</v>
      </c>
      <c r="F5" s="7" t="s">
        <v>41</v>
      </c>
      <c r="G5" s="5" t="s">
        <v>42</v>
      </c>
      <c r="H5" s="5" t="s">
        <v>43</v>
      </c>
      <c r="I5" s="89"/>
      <c r="J5" s="89"/>
      <c r="K5" s="96"/>
      <c r="L5" s="96"/>
      <c r="M5" s="89"/>
      <c r="N5" s="97"/>
      <c r="O5" s="89"/>
      <c r="P5" s="89"/>
      <c r="Q5" s="98"/>
      <c r="R5" s="100"/>
      <c r="S5" s="100"/>
      <c r="T5" s="100"/>
      <c r="U5" s="100"/>
      <c r="V5" s="96"/>
      <c r="W5" s="100"/>
      <c r="X5" s="100"/>
      <c r="Y5" s="96"/>
      <c r="Z5" s="96"/>
      <c r="AA5" s="96"/>
      <c r="AB5" s="89"/>
      <c r="AC5" s="96"/>
      <c r="AD5" s="89"/>
      <c r="AE5" s="96"/>
      <c r="AF5" s="89"/>
      <c r="AG5" s="89"/>
      <c r="AH5" s="107"/>
      <c r="AI5" s="106"/>
      <c r="AJ5" s="106"/>
      <c r="AK5" s="106"/>
      <c r="AL5" s="89"/>
      <c r="AM5" s="89"/>
      <c r="AN5" s="96"/>
      <c r="AO5" s="96"/>
      <c r="AP5" s="103"/>
      <c r="AQ5" s="104"/>
    </row>
    <row r="6" spans="1:48" s="2" customFormat="1" ht="96">
      <c r="A6" s="108" t="s">
        <v>44</v>
      </c>
      <c r="B6" s="8"/>
      <c r="C6" s="9" t="s">
        <v>45</v>
      </c>
      <c r="D6" s="10">
        <f t="shared" ref="D6:D9" si="0">E6+F6+G6+H6</f>
        <v>64</v>
      </c>
      <c r="E6" s="10">
        <v>42</v>
      </c>
      <c r="F6" s="10"/>
      <c r="G6" s="10">
        <v>22</v>
      </c>
      <c r="H6" s="10"/>
      <c r="I6" s="17">
        <f t="shared" ref="I6:I11" si="1">J6+O6+Y6+AB6+AI6+AL6+AM6+AN6+AO6+AP6</f>
        <v>7009756.6399999997</v>
      </c>
      <c r="J6" s="17">
        <f t="shared" ref="J6:J9" si="2">K6+L6+M6+N6</f>
        <v>3755648.6399999997</v>
      </c>
      <c r="K6" s="17">
        <v>3449596.8</v>
      </c>
      <c r="L6" s="17"/>
      <c r="M6" s="18">
        <v>306051.84000000003</v>
      </c>
      <c r="N6" s="18"/>
      <c r="O6" s="19">
        <f t="shared" ref="O6:O9" si="3">P6+Q6+R6+S6+T6+U6+V6+W6+X6</f>
        <v>2066000</v>
      </c>
      <c r="P6" s="18">
        <v>714000</v>
      </c>
      <c r="Q6" s="18">
        <v>1000000</v>
      </c>
      <c r="R6" s="18"/>
      <c r="S6" s="18"/>
      <c r="T6" s="18"/>
      <c r="U6" s="18"/>
      <c r="V6" s="18">
        <v>100000</v>
      </c>
      <c r="W6" s="18"/>
      <c r="X6" s="18">
        <v>252000</v>
      </c>
      <c r="Y6" s="24">
        <f t="shared" ref="Y6:Y11" si="4">SUM(Z6:AA6)</f>
        <v>0</v>
      </c>
      <c r="Z6" s="18"/>
      <c r="AA6" s="18"/>
      <c r="AB6" s="18">
        <f t="shared" ref="AB6:AB11" si="5">AC6+AD6+AE6+AF6+AG6+AH6</f>
        <v>1188108</v>
      </c>
      <c r="AC6" s="18"/>
      <c r="AD6" s="18"/>
      <c r="AE6" s="18">
        <v>1188108</v>
      </c>
      <c r="AF6" s="18"/>
      <c r="AG6" s="18"/>
      <c r="AH6" s="18"/>
      <c r="AI6" s="24">
        <f t="shared" ref="AI6:AI11" si="6">SUM(AJ6:AK6)</f>
        <v>0</v>
      </c>
      <c r="AJ6" s="18"/>
      <c r="AK6" s="18"/>
      <c r="AL6" s="18"/>
      <c r="AM6" s="18"/>
      <c r="AN6" s="18"/>
      <c r="AO6" s="18"/>
      <c r="AP6" s="18"/>
      <c r="AQ6" s="29" t="s">
        <v>46</v>
      </c>
      <c r="AR6" s="30"/>
      <c r="AS6" s="30"/>
      <c r="AT6" s="31"/>
      <c r="AU6" s="31"/>
      <c r="AV6" s="31"/>
    </row>
    <row r="7" spans="1:48" s="1" customFormat="1" ht="54">
      <c r="A7" s="109"/>
      <c r="B7" s="11"/>
      <c r="C7" s="12" t="s">
        <v>47</v>
      </c>
      <c r="D7" s="13">
        <f t="shared" si="0"/>
        <v>3</v>
      </c>
      <c r="E7" s="13"/>
      <c r="F7" s="13">
        <f>SUM(F8:F9)</f>
        <v>0</v>
      </c>
      <c r="G7" s="13">
        <f>SUM(G8:G9)</f>
        <v>0</v>
      </c>
      <c r="H7" s="13">
        <v>3</v>
      </c>
      <c r="I7" s="17">
        <f t="shared" si="1"/>
        <v>191220</v>
      </c>
      <c r="J7" s="20">
        <f t="shared" si="2"/>
        <v>113220</v>
      </c>
      <c r="K7" s="20">
        <f>SUM(K8:K9)</f>
        <v>0</v>
      </c>
      <c r="L7" s="20">
        <f>SUM(L8:L9)</f>
        <v>0</v>
      </c>
      <c r="M7" s="20">
        <v>5220</v>
      </c>
      <c r="N7" s="20">
        <v>108000</v>
      </c>
      <c r="O7" s="21">
        <f t="shared" si="3"/>
        <v>78000</v>
      </c>
      <c r="P7" s="22">
        <f t="shared" ref="P7:X7" si="7">SUM(P8:P9)</f>
        <v>0</v>
      </c>
      <c r="Q7" s="22">
        <v>78000</v>
      </c>
      <c r="R7" s="22">
        <f t="shared" si="7"/>
        <v>0</v>
      </c>
      <c r="S7" s="22">
        <f t="shared" si="7"/>
        <v>0</v>
      </c>
      <c r="T7" s="22">
        <f t="shared" si="7"/>
        <v>0</v>
      </c>
      <c r="U7" s="22">
        <f t="shared" si="7"/>
        <v>0</v>
      </c>
      <c r="V7" s="22">
        <f t="shared" si="7"/>
        <v>0</v>
      </c>
      <c r="W7" s="22">
        <f t="shared" si="7"/>
        <v>0</v>
      </c>
      <c r="X7" s="22">
        <f t="shared" si="7"/>
        <v>0</v>
      </c>
      <c r="Y7" s="24">
        <f t="shared" si="4"/>
        <v>0</v>
      </c>
      <c r="Z7" s="22">
        <f>SUM(Z8:Z9)</f>
        <v>0</v>
      </c>
      <c r="AA7" s="22">
        <f>SUM(AA8:AA9)</f>
        <v>0</v>
      </c>
      <c r="AB7" s="22">
        <f t="shared" si="5"/>
        <v>0</v>
      </c>
      <c r="AC7" s="22">
        <f t="shared" ref="AC7:AH7" si="8">SUM(AC8:AC9)</f>
        <v>0</v>
      </c>
      <c r="AD7" s="22">
        <f t="shared" si="8"/>
        <v>0</v>
      </c>
      <c r="AE7" s="22">
        <f t="shared" si="8"/>
        <v>0</v>
      </c>
      <c r="AF7" s="22">
        <f t="shared" si="8"/>
        <v>0</v>
      </c>
      <c r="AG7" s="22">
        <f t="shared" si="8"/>
        <v>0</v>
      </c>
      <c r="AH7" s="22">
        <f t="shared" si="8"/>
        <v>0</v>
      </c>
      <c r="AI7" s="24">
        <f t="shared" si="6"/>
        <v>0</v>
      </c>
      <c r="AJ7" s="22">
        <f t="shared" ref="AJ7:AP7" si="9">SUM(AJ8:AJ9)</f>
        <v>0</v>
      </c>
      <c r="AK7" s="22">
        <f t="shared" si="9"/>
        <v>0</v>
      </c>
      <c r="AL7" s="22">
        <f t="shared" si="9"/>
        <v>0</v>
      </c>
      <c r="AM7" s="22">
        <f t="shared" si="9"/>
        <v>0</v>
      </c>
      <c r="AN7" s="22">
        <f t="shared" si="9"/>
        <v>0</v>
      </c>
      <c r="AO7" s="22">
        <f t="shared" si="9"/>
        <v>0</v>
      </c>
      <c r="AP7" s="22">
        <f t="shared" si="9"/>
        <v>0</v>
      </c>
      <c r="AQ7" s="32"/>
      <c r="AR7" s="33"/>
      <c r="AS7" s="33"/>
      <c r="AT7" s="34"/>
      <c r="AU7" s="34"/>
      <c r="AV7" s="34"/>
    </row>
    <row r="8" spans="1:48" s="2" customFormat="1" ht="36">
      <c r="A8" s="109"/>
      <c r="B8" s="8"/>
      <c r="C8" s="14" t="s">
        <v>119</v>
      </c>
      <c r="D8" s="10">
        <f t="shared" si="0"/>
        <v>0</v>
      </c>
      <c r="E8" s="10"/>
      <c r="F8" s="10"/>
      <c r="G8" s="10"/>
      <c r="H8" s="10"/>
      <c r="I8" s="17">
        <f t="shared" si="1"/>
        <v>18000</v>
      </c>
      <c r="J8" s="17">
        <f t="shared" si="2"/>
        <v>0</v>
      </c>
      <c r="K8" s="17"/>
      <c r="L8" s="17"/>
      <c r="M8" s="17"/>
      <c r="N8" s="17"/>
      <c r="O8" s="19">
        <f t="shared" si="3"/>
        <v>18000</v>
      </c>
      <c r="P8" s="18"/>
      <c r="Q8" s="18">
        <v>18000</v>
      </c>
      <c r="R8" s="18"/>
      <c r="S8" s="18"/>
      <c r="T8" s="18"/>
      <c r="U8" s="18"/>
      <c r="V8" s="18"/>
      <c r="W8" s="18"/>
      <c r="X8" s="18"/>
      <c r="Y8" s="24">
        <f t="shared" si="4"/>
        <v>0</v>
      </c>
      <c r="Z8" s="18"/>
      <c r="AA8" s="18"/>
      <c r="AB8" s="18">
        <f t="shared" si="5"/>
        <v>0</v>
      </c>
      <c r="AC8" s="18"/>
      <c r="AD8" s="18"/>
      <c r="AE8" s="18"/>
      <c r="AF8" s="18"/>
      <c r="AG8" s="18"/>
      <c r="AH8" s="18"/>
      <c r="AI8" s="24">
        <f t="shared" si="6"/>
        <v>0</v>
      </c>
      <c r="AJ8" s="18"/>
      <c r="AK8" s="18"/>
      <c r="AL8" s="18"/>
      <c r="AM8" s="18"/>
      <c r="AN8" s="18"/>
      <c r="AO8" s="18"/>
      <c r="AP8" s="18"/>
      <c r="AQ8" s="29" t="s">
        <v>48</v>
      </c>
      <c r="AR8" s="30"/>
      <c r="AS8" s="30"/>
      <c r="AT8" s="31"/>
      <c r="AU8" s="31"/>
      <c r="AV8" s="31"/>
    </row>
    <row r="9" spans="1:48" s="1" customFormat="1" ht="27">
      <c r="A9" s="109"/>
      <c r="B9" s="11"/>
      <c r="C9" s="12" t="s">
        <v>118</v>
      </c>
      <c r="D9" s="13">
        <f t="shared" si="0"/>
        <v>0</v>
      </c>
      <c r="E9" s="13"/>
      <c r="F9" s="13"/>
      <c r="G9" s="13"/>
      <c r="H9" s="13"/>
      <c r="I9" s="17">
        <f t="shared" si="1"/>
        <v>60000</v>
      </c>
      <c r="J9" s="20">
        <f t="shared" si="2"/>
        <v>0</v>
      </c>
      <c r="K9" s="20"/>
      <c r="L9" s="20"/>
      <c r="M9" s="22"/>
      <c r="N9" s="22"/>
      <c r="O9" s="21">
        <f t="shared" si="3"/>
        <v>60000</v>
      </c>
      <c r="P9" s="22"/>
      <c r="Q9" s="22">
        <v>60000</v>
      </c>
      <c r="R9" s="22"/>
      <c r="S9" s="22"/>
      <c r="T9" s="22"/>
      <c r="U9" s="22"/>
      <c r="V9" s="22"/>
      <c r="W9" s="22"/>
      <c r="X9" s="22"/>
      <c r="Y9" s="24">
        <f t="shared" si="4"/>
        <v>0</v>
      </c>
      <c r="Z9" s="22"/>
      <c r="AA9" s="22"/>
      <c r="AB9" s="22">
        <f t="shared" si="5"/>
        <v>0</v>
      </c>
      <c r="AC9" s="22"/>
      <c r="AD9" s="22"/>
      <c r="AE9" s="22"/>
      <c r="AF9" s="22"/>
      <c r="AG9" s="22"/>
      <c r="AH9" s="22"/>
      <c r="AI9" s="24">
        <f t="shared" si="6"/>
        <v>0</v>
      </c>
      <c r="AJ9" s="22"/>
      <c r="AK9" s="22"/>
      <c r="AL9" s="22"/>
      <c r="AM9" s="22"/>
      <c r="AN9" s="22"/>
      <c r="AO9" s="22"/>
      <c r="AP9" s="22"/>
      <c r="AQ9" s="35"/>
      <c r="AR9" s="33"/>
      <c r="AS9" s="33"/>
      <c r="AT9" s="34"/>
      <c r="AU9" s="34"/>
      <c r="AV9" s="34"/>
    </row>
    <row r="10" spans="1:48" s="1" customFormat="1" ht="27">
      <c r="A10" s="109"/>
      <c r="B10" s="11"/>
      <c r="C10" s="66" t="s">
        <v>96</v>
      </c>
      <c r="D10" s="37">
        <v>2</v>
      </c>
      <c r="E10" s="37">
        <v>2</v>
      </c>
      <c r="F10" s="37"/>
      <c r="G10" s="37"/>
      <c r="H10" s="37"/>
      <c r="I10" s="38">
        <v>262951.36</v>
      </c>
      <c r="J10" s="39">
        <v>216951.36</v>
      </c>
      <c r="K10" s="39">
        <v>206203.2</v>
      </c>
      <c r="L10" s="39"/>
      <c r="M10" s="41">
        <v>10748.16</v>
      </c>
      <c r="N10" s="41"/>
      <c r="O10" s="40">
        <v>46000</v>
      </c>
      <c r="P10" s="41">
        <v>34000</v>
      </c>
      <c r="Q10" s="41"/>
      <c r="R10" s="41"/>
      <c r="S10" s="41"/>
      <c r="T10" s="41"/>
      <c r="U10" s="41"/>
      <c r="V10" s="41"/>
      <c r="W10" s="41"/>
      <c r="X10" s="41">
        <v>12000</v>
      </c>
      <c r="Y10" s="42"/>
      <c r="Z10" s="41"/>
      <c r="AA10" s="41"/>
      <c r="AB10" s="41"/>
      <c r="AC10" s="41"/>
      <c r="AD10" s="41"/>
      <c r="AE10" s="41"/>
      <c r="AF10" s="41"/>
      <c r="AG10" s="41"/>
      <c r="AH10" s="41"/>
      <c r="AI10" s="42"/>
      <c r="AJ10" s="41"/>
      <c r="AK10" s="41"/>
      <c r="AL10" s="41"/>
      <c r="AM10" s="41"/>
      <c r="AN10" s="41"/>
      <c r="AO10" s="41"/>
      <c r="AP10" s="41"/>
      <c r="AQ10" s="67"/>
      <c r="AR10" s="33"/>
      <c r="AS10" s="33"/>
      <c r="AT10" s="34"/>
      <c r="AU10" s="34"/>
      <c r="AV10" s="34"/>
    </row>
    <row r="11" spans="1:48" s="1" customFormat="1" ht="20.100000000000001" customHeight="1">
      <c r="A11" s="110"/>
      <c r="B11" s="11"/>
      <c r="C11" s="36" t="s">
        <v>16</v>
      </c>
      <c r="D11" s="37">
        <v>69</v>
      </c>
      <c r="E11" s="37">
        <v>44</v>
      </c>
      <c r="F11" s="37">
        <f>SUM(F6:F7)</f>
        <v>0</v>
      </c>
      <c r="G11" s="37">
        <f>SUM(G6:G7)</f>
        <v>22</v>
      </c>
      <c r="H11" s="37">
        <f>SUM(H6:H7)</f>
        <v>3</v>
      </c>
      <c r="I11" s="38">
        <f t="shared" si="1"/>
        <v>7541928</v>
      </c>
      <c r="J11" s="39">
        <f>SUM(J6:J10)</f>
        <v>4085819.9999999995</v>
      </c>
      <c r="K11" s="39">
        <f>SUM(K6:K10)</f>
        <v>3655800</v>
      </c>
      <c r="L11" s="39">
        <f>SUM(L6:L7)</f>
        <v>0</v>
      </c>
      <c r="M11" s="39">
        <f>SUM(M6:M10)</f>
        <v>322020</v>
      </c>
      <c r="N11" s="39">
        <f>SUM(N6:N7)</f>
        <v>108000</v>
      </c>
      <c r="O11" s="40">
        <f>SUM(O6:O10)</f>
        <v>2268000</v>
      </c>
      <c r="P11" s="41">
        <f>SUM(P6:P10)</f>
        <v>748000</v>
      </c>
      <c r="Q11" s="41">
        <f>SUM(Q6:Q10)</f>
        <v>1156000</v>
      </c>
      <c r="R11" s="41">
        <f t="shared" ref="R11:W11" si="10">SUM(R6:R7)</f>
        <v>0</v>
      </c>
      <c r="S11" s="41">
        <f t="shared" si="10"/>
        <v>0</v>
      </c>
      <c r="T11" s="41">
        <f t="shared" si="10"/>
        <v>0</v>
      </c>
      <c r="U11" s="41">
        <f t="shared" si="10"/>
        <v>0</v>
      </c>
      <c r="V11" s="41">
        <f t="shared" si="10"/>
        <v>100000</v>
      </c>
      <c r="W11" s="41">
        <f t="shared" si="10"/>
        <v>0</v>
      </c>
      <c r="X11" s="41">
        <f>SUM(X6:X10)</f>
        <v>264000</v>
      </c>
      <c r="Y11" s="42">
        <f t="shared" si="4"/>
        <v>0</v>
      </c>
      <c r="Z11" s="41">
        <f t="shared" ref="Z11:AH11" si="11">SUM(Z6:Z7)</f>
        <v>0</v>
      </c>
      <c r="AA11" s="41">
        <f t="shared" si="11"/>
        <v>0</v>
      </c>
      <c r="AB11" s="41">
        <f t="shared" si="5"/>
        <v>1188108</v>
      </c>
      <c r="AC11" s="41">
        <f t="shared" si="11"/>
        <v>0</v>
      </c>
      <c r="AD11" s="41">
        <f t="shared" si="11"/>
        <v>0</v>
      </c>
      <c r="AE11" s="41">
        <f t="shared" si="11"/>
        <v>1188108</v>
      </c>
      <c r="AF11" s="41">
        <f t="shared" si="11"/>
        <v>0</v>
      </c>
      <c r="AG11" s="41">
        <f t="shared" si="11"/>
        <v>0</v>
      </c>
      <c r="AH11" s="41">
        <f t="shared" si="11"/>
        <v>0</v>
      </c>
      <c r="AI11" s="42">
        <f t="shared" si="6"/>
        <v>0</v>
      </c>
      <c r="AJ11" s="41">
        <f t="shared" ref="AJ11:AP11" si="12">SUM(AJ6:AJ7)</f>
        <v>0</v>
      </c>
      <c r="AK11" s="41">
        <f t="shared" si="12"/>
        <v>0</v>
      </c>
      <c r="AL11" s="41">
        <f t="shared" si="12"/>
        <v>0</v>
      </c>
      <c r="AM11" s="41">
        <f t="shared" si="12"/>
        <v>0</v>
      </c>
      <c r="AN11" s="41">
        <f t="shared" si="12"/>
        <v>0</v>
      </c>
      <c r="AO11" s="41">
        <f t="shared" si="12"/>
        <v>0</v>
      </c>
      <c r="AP11" s="41">
        <f t="shared" si="12"/>
        <v>0</v>
      </c>
      <c r="AQ11" s="43"/>
      <c r="AR11" s="33"/>
      <c r="AS11" s="33"/>
      <c r="AT11" s="34"/>
      <c r="AU11" s="34"/>
      <c r="AV11" s="34"/>
    </row>
    <row r="12" spans="1:48" s="1" customFormat="1" ht="14.25" customHeight="1">
      <c r="A12" s="101" t="s">
        <v>2</v>
      </c>
      <c r="B12" s="89" t="s">
        <v>3</v>
      </c>
      <c r="C12" s="89"/>
      <c r="D12" s="89" t="s">
        <v>4</v>
      </c>
      <c r="E12" s="89"/>
      <c r="F12" s="89"/>
      <c r="G12" s="89"/>
      <c r="H12" s="89"/>
      <c r="I12" s="89" t="s">
        <v>5</v>
      </c>
      <c r="J12" s="89" t="s">
        <v>120</v>
      </c>
      <c r="K12" s="89"/>
      <c r="L12" s="89"/>
      <c r="M12" s="89"/>
      <c r="N12" s="89"/>
      <c r="O12" s="90" t="s">
        <v>121</v>
      </c>
      <c r="P12" s="91"/>
      <c r="Q12" s="91"/>
      <c r="R12" s="91"/>
      <c r="S12" s="91"/>
      <c r="T12" s="91"/>
      <c r="U12" s="91"/>
      <c r="V12" s="91"/>
      <c r="W12" s="91"/>
      <c r="X12" s="92"/>
      <c r="Y12" s="93" t="s">
        <v>6</v>
      </c>
      <c r="Z12" s="94"/>
      <c r="AA12" s="95"/>
      <c r="AB12" s="89" t="s">
        <v>7</v>
      </c>
      <c r="AC12" s="89"/>
      <c r="AD12" s="89"/>
      <c r="AE12" s="89"/>
      <c r="AF12" s="89"/>
      <c r="AG12" s="89"/>
      <c r="AH12" s="89"/>
      <c r="AI12" s="90" t="s">
        <v>8</v>
      </c>
      <c r="AJ12" s="91"/>
      <c r="AK12" s="92"/>
      <c r="AL12" s="96" t="s">
        <v>9</v>
      </c>
      <c r="AM12" s="89" t="s">
        <v>10</v>
      </c>
      <c r="AN12" s="96" t="s">
        <v>10</v>
      </c>
      <c r="AO12" s="96" t="s">
        <v>11</v>
      </c>
      <c r="AP12" s="103" t="s">
        <v>12</v>
      </c>
      <c r="AQ12" s="104" t="s">
        <v>13</v>
      </c>
      <c r="AR12" s="33"/>
      <c r="AS12" s="33"/>
      <c r="AT12" s="34"/>
      <c r="AU12" s="34"/>
      <c r="AV12" s="34"/>
    </row>
    <row r="13" spans="1:48" s="1" customFormat="1" ht="14.25">
      <c r="A13" s="101"/>
      <c r="B13" s="89" t="s">
        <v>14</v>
      </c>
      <c r="C13" s="89"/>
      <c r="D13" s="89" t="s">
        <v>5</v>
      </c>
      <c r="E13" s="89" t="s">
        <v>15</v>
      </c>
      <c r="F13" s="89"/>
      <c r="G13" s="89"/>
      <c r="H13" s="89"/>
      <c r="I13" s="89"/>
      <c r="J13" s="89" t="s">
        <v>16</v>
      </c>
      <c r="K13" s="96" t="s">
        <v>17</v>
      </c>
      <c r="L13" s="96" t="s">
        <v>18</v>
      </c>
      <c r="M13" s="96" t="s">
        <v>19</v>
      </c>
      <c r="N13" s="97" t="s">
        <v>20</v>
      </c>
      <c r="O13" s="89" t="s">
        <v>16</v>
      </c>
      <c r="P13" s="96" t="s">
        <v>21</v>
      </c>
      <c r="Q13" s="98" t="s">
        <v>22</v>
      </c>
      <c r="R13" s="99" t="s">
        <v>23</v>
      </c>
      <c r="S13" s="99" t="s">
        <v>24</v>
      </c>
      <c r="T13" s="99" t="s">
        <v>25</v>
      </c>
      <c r="U13" s="99" t="s">
        <v>26</v>
      </c>
      <c r="V13" s="96" t="s">
        <v>27</v>
      </c>
      <c r="W13" s="99" t="s">
        <v>28</v>
      </c>
      <c r="X13" s="102" t="s">
        <v>29</v>
      </c>
      <c r="Y13" s="96" t="s">
        <v>16</v>
      </c>
      <c r="Z13" s="96" t="s">
        <v>30</v>
      </c>
      <c r="AA13" s="96" t="s">
        <v>31</v>
      </c>
      <c r="AB13" s="89" t="s">
        <v>16</v>
      </c>
      <c r="AC13" s="96" t="s">
        <v>32</v>
      </c>
      <c r="AD13" s="89" t="s">
        <v>33</v>
      </c>
      <c r="AE13" s="96" t="s">
        <v>34</v>
      </c>
      <c r="AF13" s="89" t="s">
        <v>35</v>
      </c>
      <c r="AG13" s="89"/>
      <c r="AH13" s="107"/>
      <c r="AI13" s="105" t="s">
        <v>16</v>
      </c>
      <c r="AJ13" s="105" t="s">
        <v>36</v>
      </c>
      <c r="AK13" s="105" t="s">
        <v>37</v>
      </c>
      <c r="AL13" s="89"/>
      <c r="AM13" s="89"/>
      <c r="AN13" s="96"/>
      <c r="AO13" s="96"/>
      <c r="AP13" s="103"/>
      <c r="AQ13" s="104"/>
      <c r="AR13" s="33"/>
      <c r="AS13" s="33"/>
      <c r="AT13" s="34"/>
      <c r="AU13" s="34"/>
      <c r="AV13" s="34"/>
    </row>
    <row r="14" spans="1:48" s="1" customFormat="1" ht="49.5" customHeight="1">
      <c r="A14" s="101"/>
      <c r="B14" s="75" t="s">
        <v>38</v>
      </c>
      <c r="C14" s="75" t="s">
        <v>39</v>
      </c>
      <c r="D14" s="89"/>
      <c r="E14" s="75" t="s">
        <v>40</v>
      </c>
      <c r="F14" s="7" t="s">
        <v>41</v>
      </c>
      <c r="G14" s="76" t="s">
        <v>42</v>
      </c>
      <c r="H14" s="76" t="s">
        <v>43</v>
      </c>
      <c r="I14" s="89"/>
      <c r="J14" s="89"/>
      <c r="K14" s="96"/>
      <c r="L14" s="96"/>
      <c r="M14" s="89"/>
      <c r="N14" s="97"/>
      <c r="O14" s="89"/>
      <c r="P14" s="89"/>
      <c r="Q14" s="98"/>
      <c r="R14" s="100"/>
      <c r="S14" s="100"/>
      <c r="T14" s="100"/>
      <c r="U14" s="100"/>
      <c r="V14" s="96"/>
      <c r="W14" s="100"/>
      <c r="X14" s="100"/>
      <c r="Y14" s="96"/>
      <c r="Z14" s="96"/>
      <c r="AA14" s="96"/>
      <c r="AB14" s="89"/>
      <c r="AC14" s="96"/>
      <c r="AD14" s="89"/>
      <c r="AE14" s="96"/>
      <c r="AF14" s="89"/>
      <c r="AG14" s="89"/>
      <c r="AH14" s="107"/>
      <c r="AI14" s="106"/>
      <c r="AJ14" s="106"/>
      <c r="AK14" s="106"/>
      <c r="AL14" s="89"/>
      <c r="AM14" s="89"/>
      <c r="AN14" s="96"/>
      <c r="AO14" s="96"/>
      <c r="AP14" s="103"/>
      <c r="AQ14" s="104"/>
      <c r="AR14" s="33"/>
      <c r="AS14" s="33"/>
      <c r="AT14" s="34"/>
      <c r="AU14" s="34"/>
      <c r="AV14" s="34"/>
    </row>
    <row r="15" spans="1:48" ht="35.25" customHeight="1">
      <c r="A15" s="77" t="s">
        <v>49</v>
      </c>
      <c r="B15" s="44"/>
      <c r="C15" s="9" t="s">
        <v>117</v>
      </c>
      <c r="D15" s="44">
        <v>9</v>
      </c>
      <c r="E15" s="44">
        <v>6</v>
      </c>
      <c r="F15" s="44"/>
      <c r="G15" s="44">
        <v>2</v>
      </c>
      <c r="H15" s="44">
        <v>1</v>
      </c>
      <c r="I15" s="44">
        <v>912014.6</v>
      </c>
      <c r="J15" s="44">
        <v>664330.56000000006</v>
      </c>
      <c r="K15" s="44">
        <v>575707.19999999995</v>
      </c>
      <c r="L15" s="44"/>
      <c r="M15" s="44">
        <v>52623.360000000001</v>
      </c>
      <c r="N15" s="44">
        <v>36000</v>
      </c>
      <c r="O15" s="44">
        <v>163000</v>
      </c>
      <c r="P15" s="44">
        <v>102000</v>
      </c>
      <c r="Q15" s="44"/>
      <c r="R15" s="44"/>
      <c r="S15" s="44"/>
      <c r="T15" s="44"/>
      <c r="U15" s="44"/>
      <c r="V15" s="44">
        <v>25000</v>
      </c>
      <c r="W15" s="44"/>
      <c r="X15" s="44">
        <v>36000</v>
      </c>
      <c r="Y15" s="44"/>
      <c r="Z15" s="44"/>
      <c r="AA15" s="44"/>
      <c r="AB15" s="44">
        <v>84684</v>
      </c>
      <c r="AC15" s="44"/>
      <c r="AD15" s="44"/>
      <c r="AE15" s="44">
        <v>84684</v>
      </c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1:48" ht="20.100000000000001" customHeight="1">
      <c r="A16" s="101" t="s">
        <v>2</v>
      </c>
      <c r="B16" s="89" t="s">
        <v>3</v>
      </c>
      <c r="C16" s="89"/>
      <c r="D16" s="89" t="s">
        <v>4</v>
      </c>
      <c r="E16" s="89"/>
      <c r="F16" s="89"/>
      <c r="G16" s="89"/>
      <c r="H16" s="89"/>
      <c r="I16" s="89" t="s">
        <v>5</v>
      </c>
      <c r="J16" s="89" t="s">
        <v>120</v>
      </c>
      <c r="K16" s="89"/>
      <c r="L16" s="89"/>
      <c r="M16" s="89"/>
      <c r="N16" s="89"/>
      <c r="O16" s="90" t="s">
        <v>121</v>
      </c>
      <c r="P16" s="91"/>
      <c r="Q16" s="91"/>
      <c r="R16" s="91"/>
      <c r="S16" s="91"/>
      <c r="T16" s="91"/>
      <c r="U16" s="91"/>
      <c r="V16" s="91"/>
      <c r="W16" s="91"/>
      <c r="X16" s="92"/>
      <c r="Y16" s="93" t="s">
        <v>6</v>
      </c>
      <c r="Z16" s="94"/>
      <c r="AA16" s="95"/>
      <c r="AB16" s="89" t="s">
        <v>7</v>
      </c>
      <c r="AC16" s="89"/>
      <c r="AD16" s="89"/>
      <c r="AE16" s="89"/>
      <c r="AF16" s="89"/>
      <c r="AG16" s="89"/>
      <c r="AH16" s="89"/>
      <c r="AI16" s="90" t="s">
        <v>8</v>
      </c>
      <c r="AJ16" s="91"/>
      <c r="AK16" s="92"/>
      <c r="AL16" s="96" t="s">
        <v>9</v>
      </c>
      <c r="AM16" s="89" t="s">
        <v>10</v>
      </c>
      <c r="AN16" s="96" t="s">
        <v>10</v>
      </c>
      <c r="AO16" s="96" t="s">
        <v>11</v>
      </c>
      <c r="AP16" s="103" t="s">
        <v>12</v>
      </c>
      <c r="AQ16" s="104" t="s">
        <v>13</v>
      </c>
    </row>
    <row r="17" spans="1:43" ht="20.100000000000001" customHeight="1">
      <c r="A17" s="101"/>
      <c r="B17" s="89" t="s">
        <v>14</v>
      </c>
      <c r="C17" s="89"/>
      <c r="D17" s="89" t="s">
        <v>5</v>
      </c>
      <c r="E17" s="89" t="s">
        <v>15</v>
      </c>
      <c r="F17" s="89"/>
      <c r="G17" s="89"/>
      <c r="H17" s="89"/>
      <c r="I17" s="89"/>
      <c r="J17" s="89" t="s">
        <v>16</v>
      </c>
      <c r="K17" s="96" t="s">
        <v>17</v>
      </c>
      <c r="L17" s="96" t="s">
        <v>18</v>
      </c>
      <c r="M17" s="96" t="s">
        <v>19</v>
      </c>
      <c r="N17" s="97" t="s">
        <v>20</v>
      </c>
      <c r="O17" s="89" t="s">
        <v>16</v>
      </c>
      <c r="P17" s="96" t="s">
        <v>21</v>
      </c>
      <c r="Q17" s="98" t="s">
        <v>22</v>
      </c>
      <c r="R17" s="99" t="s">
        <v>23</v>
      </c>
      <c r="S17" s="99" t="s">
        <v>24</v>
      </c>
      <c r="T17" s="99" t="s">
        <v>25</v>
      </c>
      <c r="U17" s="99" t="s">
        <v>26</v>
      </c>
      <c r="V17" s="96" t="s">
        <v>27</v>
      </c>
      <c r="W17" s="99" t="s">
        <v>28</v>
      </c>
      <c r="X17" s="102" t="s">
        <v>29</v>
      </c>
      <c r="Y17" s="96" t="s">
        <v>16</v>
      </c>
      <c r="Z17" s="96" t="s">
        <v>30</v>
      </c>
      <c r="AA17" s="96" t="s">
        <v>31</v>
      </c>
      <c r="AB17" s="89" t="s">
        <v>16</v>
      </c>
      <c r="AC17" s="96" t="s">
        <v>32</v>
      </c>
      <c r="AD17" s="89" t="s">
        <v>33</v>
      </c>
      <c r="AE17" s="96" t="s">
        <v>34</v>
      </c>
      <c r="AF17" s="89" t="s">
        <v>35</v>
      </c>
      <c r="AG17" s="89"/>
      <c r="AH17" s="107"/>
      <c r="AI17" s="105" t="s">
        <v>16</v>
      </c>
      <c r="AJ17" s="105" t="s">
        <v>36</v>
      </c>
      <c r="AK17" s="105" t="s">
        <v>37</v>
      </c>
      <c r="AL17" s="89"/>
      <c r="AM17" s="89"/>
      <c r="AN17" s="96"/>
      <c r="AO17" s="96"/>
      <c r="AP17" s="103"/>
      <c r="AQ17" s="104"/>
    </row>
    <row r="18" spans="1:43" ht="60.75" customHeight="1">
      <c r="A18" s="101"/>
      <c r="B18" s="75" t="s">
        <v>38</v>
      </c>
      <c r="C18" s="75" t="s">
        <v>39</v>
      </c>
      <c r="D18" s="89"/>
      <c r="E18" s="75" t="s">
        <v>40</v>
      </c>
      <c r="F18" s="7" t="s">
        <v>41</v>
      </c>
      <c r="G18" s="76" t="s">
        <v>42</v>
      </c>
      <c r="H18" s="76" t="s">
        <v>43</v>
      </c>
      <c r="I18" s="89"/>
      <c r="J18" s="89"/>
      <c r="K18" s="96"/>
      <c r="L18" s="96"/>
      <c r="M18" s="89"/>
      <c r="N18" s="97"/>
      <c r="O18" s="89"/>
      <c r="P18" s="89"/>
      <c r="Q18" s="98"/>
      <c r="R18" s="100"/>
      <c r="S18" s="100"/>
      <c r="T18" s="100"/>
      <c r="U18" s="100"/>
      <c r="V18" s="96"/>
      <c r="W18" s="100"/>
      <c r="X18" s="100"/>
      <c r="Y18" s="96"/>
      <c r="Z18" s="96"/>
      <c r="AA18" s="96"/>
      <c r="AB18" s="89"/>
      <c r="AC18" s="96"/>
      <c r="AD18" s="89"/>
      <c r="AE18" s="96"/>
      <c r="AF18" s="89"/>
      <c r="AG18" s="89"/>
      <c r="AH18" s="107"/>
      <c r="AI18" s="106"/>
      <c r="AJ18" s="106"/>
      <c r="AK18" s="106"/>
      <c r="AL18" s="89"/>
      <c r="AM18" s="89"/>
      <c r="AN18" s="96"/>
      <c r="AO18" s="96"/>
      <c r="AP18" s="103"/>
      <c r="AQ18" s="104"/>
    </row>
    <row r="19" spans="1:43" ht="20.100000000000001" customHeight="1">
      <c r="A19" s="44" t="s">
        <v>50</v>
      </c>
      <c r="B19" s="44"/>
      <c r="C19" s="44" t="s">
        <v>51</v>
      </c>
      <c r="D19" s="44">
        <v>90</v>
      </c>
      <c r="E19" s="44">
        <v>70</v>
      </c>
      <c r="F19" s="44"/>
      <c r="G19" s="44">
        <v>20</v>
      </c>
      <c r="H19" s="44"/>
      <c r="I19" s="44">
        <f>J19+O19+Y19+AB19</f>
        <v>9467959.5199999996</v>
      </c>
      <c r="J19" s="44">
        <v>6785630.04</v>
      </c>
      <c r="K19" s="44">
        <v>6299239.7999999998</v>
      </c>
      <c r="L19" s="44"/>
      <c r="M19" s="44">
        <v>486390.24</v>
      </c>
      <c r="N19" s="44"/>
      <c r="O19" s="44">
        <v>1610000</v>
      </c>
      <c r="P19" s="44">
        <v>1190000</v>
      </c>
      <c r="Q19" s="44"/>
      <c r="R19" s="44"/>
      <c r="S19" s="44"/>
      <c r="T19" s="44"/>
      <c r="U19" s="44"/>
      <c r="V19" s="44"/>
      <c r="W19" s="44"/>
      <c r="X19" s="44">
        <v>420000</v>
      </c>
      <c r="Y19" s="44"/>
      <c r="Z19" s="44"/>
      <c r="AA19" s="44"/>
      <c r="AB19" s="44">
        <v>1072329.48</v>
      </c>
      <c r="AC19" s="44"/>
      <c r="AD19" s="44"/>
      <c r="AE19" s="44">
        <v>1072329.48</v>
      </c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</row>
    <row r="20" spans="1:43" ht="20.100000000000001" customHeight="1">
      <c r="A20" s="44" t="s">
        <v>52</v>
      </c>
      <c r="B20" s="44"/>
      <c r="C20" s="44" t="s">
        <v>51</v>
      </c>
      <c r="D20" s="44">
        <v>55</v>
      </c>
      <c r="E20" s="44">
        <v>48</v>
      </c>
      <c r="F20" s="44"/>
      <c r="G20" s="44">
        <v>7</v>
      </c>
      <c r="H20" s="44"/>
      <c r="I20" s="44">
        <f>J20+O20+Y20+AB20</f>
        <v>6004500.2400000002</v>
      </c>
      <c r="J20" s="44">
        <v>4512816.24</v>
      </c>
      <c r="K20" s="44">
        <v>4195258.8</v>
      </c>
      <c r="L20" s="44"/>
      <c r="M20" s="44">
        <v>317557.44</v>
      </c>
      <c r="N20" s="44"/>
      <c r="O20" s="44">
        <v>1104000</v>
      </c>
      <c r="P20" s="44">
        <v>816000</v>
      </c>
      <c r="Q20" s="44"/>
      <c r="R20" s="44"/>
      <c r="S20" s="44"/>
      <c r="T20" s="44"/>
      <c r="U20" s="44"/>
      <c r="V20" s="44"/>
      <c r="W20" s="44"/>
      <c r="X20" s="44">
        <v>288000</v>
      </c>
      <c r="Y20" s="44"/>
      <c r="Z20" s="44"/>
      <c r="AA20" s="44"/>
      <c r="AB20" s="44">
        <v>387684</v>
      </c>
      <c r="AC20" s="44"/>
      <c r="AD20" s="44"/>
      <c r="AE20" s="44">
        <v>387684</v>
      </c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</row>
    <row r="21" spans="1:43" ht="20.100000000000001" customHeight="1">
      <c r="A21" s="45" t="s">
        <v>53</v>
      </c>
      <c r="B21" s="44"/>
      <c r="C21" s="44" t="s">
        <v>54</v>
      </c>
      <c r="D21" s="46">
        <v>256</v>
      </c>
      <c r="E21" s="46">
        <v>113</v>
      </c>
      <c r="F21" s="44"/>
      <c r="G21" s="46">
        <v>143</v>
      </c>
      <c r="H21" s="44"/>
      <c r="I21" s="44">
        <f>J21+O21+Y21+AB21</f>
        <v>21997605.280000001</v>
      </c>
      <c r="J21" s="44">
        <v>10823187.960000001</v>
      </c>
      <c r="K21" s="46">
        <v>10050370.199999999</v>
      </c>
      <c r="L21" s="44"/>
      <c r="M21" s="46">
        <v>772817.76</v>
      </c>
      <c r="N21" s="44"/>
      <c r="O21" s="44">
        <v>2599000</v>
      </c>
      <c r="P21" s="46">
        <v>1921000</v>
      </c>
      <c r="Q21" s="44"/>
      <c r="R21" s="44"/>
      <c r="S21" s="44"/>
      <c r="T21" s="44"/>
      <c r="U21" s="44"/>
      <c r="V21" s="44"/>
      <c r="W21" s="44"/>
      <c r="X21" s="46">
        <v>678000</v>
      </c>
      <c r="Y21" s="44"/>
      <c r="Z21" s="46"/>
      <c r="AA21" s="46"/>
      <c r="AB21" s="46">
        <v>8575417.3200000003</v>
      </c>
      <c r="AC21" s="44"/>
      <c r="AD21" s="44"/>
      <c r="AE21" s="46">
        <v>8575417.3200000003</v>
      </c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</row>
    <row r="22" spans="1:43" ht="20.100000000000001" customHeight="1">
      <c r="A22" s="45" t="s">
        <v>123</v>
      </c>
      <c r="B22" s="44"/>
      <c r="C22" s="44"/>
      <c r="D22" s="46">
        <f>SUM(D19:D21)</f>
        <v>401</v>
      </c>
      <c r="E22" s="46">
        <f>SUM(E19:E21)</f>
        <v>231</v>
      </c>
      <c r="F22" s="44"/>
      <c r="G22" s="46">
        <f>SUM(G19:G21)</f>
        <v>170</v>
      </c>
      <c r="H22" s="44"/>
      <c r="I22" s="44">
        <f>SUM(I19:I21)</f>
        <v>37470065.039999999</v>
      </c>
      <c r="J22" s="44">
        <f>SUM(J19:J21)</f>
        <v>22121634.240000002</v>
      </c>
      <c r="K22" s="46">
        <f>SUM(K19:K21)</f>
        <v>20544868.799999997</v>
      </c>
      <c r="L22" s="44"/>
      <c r="M22" s="46">
        <f>SUM(M19:M21)</f>
        <v>1576765.4399999999</v>
      </c>
      <c r="N22" s="44"/>
      <c r="O22" s="44">
        <f>SUM(O19:O21)</f>
        <v>5313000</v>
      </c>
      <c r="P22" s="46">
        <f>SUM(P19:P21)</f>
        <v>3927000</v>
      </c>
      <c r="Q22" s="44"/>
      <c r="R22" s="44"/>
      <c r="S22" s="44"/>
      <c r="T22" s="44"/>
      <c r="U22" s="44"/>
      <c r="V22" s="44"/>
      <c r="W22" s="44"/>
      <c r="X22" s="46">
        <f>SUM(X19:X21)</f>
        <v>1386000</v>
      </c>
      <c r="Y22" s="78"/>
      <c r="Z22" s="79"/>
      <c r="AA22" s="81"/>
      <c r="AB22" s="46">
        <f>SUM(AB19:AB21)</f>
        <v>10035430.800000001</v>
      </c>
      <c r="AC22" s="44"/>
      <c r="AD22" s="44"/>
      <c r="AE22" s="46">
        <f>SUM(AE19:AE21)</f>
        <v>10035430.800000001</v>
      </c>
      <c r="AF22" s="44"/>
      <c r="AG22" s="44"/>
      <c r="AH22" s="44"/>
      <c r="AI22" s="78"/>
      <c r="AJ22" s="80"/>
      <c r="AK22" s="82"/>
      <c r="AL22" s="44"/>
      <c r="AM22" s="44"/>
      <c r="AN22" s="44"/>
      <c r="AO22" s="44"/>
      <c r="AP22" s="44"/>
      <c r="AQ22" s="44"/>
    </row>
    <row r="23" spans="1:43" ht="20.100000000000001" customHeight="1">
      <c r="A23" s="101" t="s">
        <v>2</v>
      </c>
      <c r="B23" s="89" t="s">
        <v>3</v>
      </c>
      <c r="C23" s="89"/>
      <c r="D23" s="89" t="s">
        <v>4</v>
      </c>
      <c r="E23" s="89"/>
      <c r="F23" s="89"/>
      <c r="G23" s="89"/>
      <c r="H23" s="89"/>
      <c r="I23" s="89" t="s">
        <v>5</v>
      </c>
      <c r="J23" s="89" t="s">
        <v>120</v>
      </c>
      <c r="K23" s="89"/>
      <c r="L23" s="89"/>
      <c r="M23" s="89"/>
      <c r="N23" s="89"/>
      <c r="O23" s="90" t="s">
        <v>121</v>
      </c>
      <c r="P23" s="91"/>
      <c r="Q23" s="91"/>
      <c r="R23" s="91"/>
      <c r="S23" s="91"/>
      <c r="T23" s="91"/>
      <c r="U23" s="91"/>
      <c r="V23" s="91"/>
      <c r="W23" s="91"/>
      <c r="X23" s="92"/>
      <c r="Y23" s="93" t="s">
        <v>6</v>
      </c>
      <c r="Z23" s="94"/>
      <c r="AA23" s="95"/>
      <c r="AB23" s="89" t="s">
        <v>7</v>
      </c>
      <c r="AC23" s="89"/>
      <c r="AD23" s="89"/>
      <c r="AE23" s="89"/>
      <c r="AF23" s="89"/>
      <c r="AG23" s="89"/>
      <c r="AH23" s="89"/>
      <c r="AI23" s="90" t="s">
        <v>8</v>
      </c>
      <c r="AJ23" s="91"/>
      <c r="AK23" s="92"/>
      <c r="AL23" s="96" t="s">
        <v>9</v>
      </c>
      <c r="AM23" s="89" t="s">
        <v>10</v>
      </c>
      <c r="AN23" s="96" t="s">
        <v>10</v>
      </c>
      <c r="AO23" s="96" t="s">
        <v>11</v>
      </c>
      <c r="AP23" s="103" t="s">
        <v>12</v>
      </c>
      <c r="AQ23" s="104" t="s">
        <v>13</v>
      </c>
    </row>
    <row r="24" spans="1:43" ht="20.100000000000001" customHeight="1">
      <c r="A24" s="101"/>
      <c r="B24" s="89" t="s">
        <v>14</v>
      </c>
      <c r="C24" s="89"/>
      <c r="D24" s="89" t="s">
        <v>5</v>
      </c>
      <c r="E24" s="89" t="s">
        <v>15</v>
      </c>
      <c r="F24" s="89"/>
      <c r="G24" s="89"/>
      <c r="H24" s="89"/>
      <c r="I24" s="89"/>
      <c r="J24" s="89" t="s">
        <v>16</v>
      </c>
      <c r="K24" s="96" t="s">
        <v>17</v>
      </c>
      <c r="L24" s="96" t="s">
        <v>18</v>
      </c>
      <c r="M24" s="96" t="s">
        <v>19</v>
      </c>
      <c r="N24" s="97" t="s">
        <v>20</v>
      </c>
      <c r="O24" s="89" t="s">
        <v>16</v>
      </c>
      <c r="P24" s="96" t="s">
        <v>21</v>
      </c>
      <c r="Q24" s="98" t="s">
        <v>22</v>
      </c>
      <c r="R24" s="99" t="s">
        <v>23</v>
      </c>
      <c r="S24" s="99" t="s">
        <v>24</v>
      </c>
      <c r="T24" s="99" t="s">
        <v>25</v>
      </c>
      <c r="U24" s="99" t="s">
        <v>26</v>
      </c>
      <c r="V24" s="96" t="s">
        <v>27</v>
      </c>
      <c r="W24" s="99" t="s">
        <v>28</v>
      </c>
      <c r="X24" s="102" t="s">
        <v>29</v>
      </c>
      <c r="Y24" s="96" t="s">
        <v>16</v>
      </c>
      <c r="Z24" s="96" t="s">
        <v>30</v>
      </c>
      <c r="AA24" s="96" t="s">
        <v>31</v>
      </c>
      <c r="AB24" s="89" t="s">
        <v>16</v>
      </c>
      <c r="AC24" s="96" t="s">
        <v>32</v>
      </c>
      <c r="AD24" s="89" t="s">
        <v>33</v>
      </c>
      <c r="AE24" s="96" t="s">
        <v>34</v>
      </c>
      <c r="AF24" s="89" t="s">
        <v>35</v>
      </c>
      <c r="AG24" s="89"/>
      <c r="AH24" s="107"/>
      <c r="AI24" s="105" t="s">
        <v>16</v>
      </c>
      <c r="AJ24" s="105" t="s">
        <v>36</v>
      </c>
      <c r="AK24" s="105" t="s">
        <v>37</v>
      </c>
      <c r="AL24" s="89"/>
      <c r="AM24" s="89"/>
      <c r="AN24" s="96"/>
      <c r="AO24" s="96"/>
      <c r="AP24" s="103"/>
      <c r="AQ24" s="104"/>
    </row>
    <row r="25" spans="1:43" ht="20.100000000000001" customHeight="1">
      <c r="A25" s="101"/>
      <c r="B25" s="75" t="s">
        <v>38</v>
      </c>
      <c r="C25" s="75" t="s">
        <v>39</v>
      </c>
      <c r="D25" s="89"/>
      <c r="E25" s="75" t="s">
        <v>40</v>
      </c>
      <c r="F25" s="7" t="s">
        <v>41</v>
      </c>
      <c r="G25" s="76" t="s">
        <v>42</v>
      </c>
      <c r="H25" s="76" t="s">
        <v>43</v>
      </c>
      <c r="I25" s="89"/>
      <c r="J25" s="89"/>
      <c r="K25" s="96"/>
      <c r="L25" s="96"/>
      <c r="M25" s="89"/>
      <c r="N25" s="97"/>
      <c r="O25" s="89"/>
      <c r="P25" s="89"/>
      <c r="Q25" s="98"/>
      <c r="R25" s="100"/>
      <c r="S25" s="100"/>
      <c r="T25" s="100"/>
      <c r="U25" s="100"/>
      <c r="V25" s="96"/>
      <c r="W25" s="100"/>
      <c r="X25" s="100"/>
      <c r="Y25" s="96"/>
      <c r="Z25" s="96"/>
      <c r="AA25" s="96"/>
      <c r="AB25" s="89"/>
      <c r="AC25" s="96"/>
      <c r="AD25" s="89"/>
      <c r="AE25" s="96"/>
      <c r="AF25" s="89"/>
      <c r="AG25" s="89"/>
      <c r="AH25" s="107"/>
      <c r="AI25" s="106"/>
      <c r="AJ25" s="106"/>
      <c r="AK25" s="106"/>
      <c r="AL25" s="89"/>
      <c r="AM25" s="89"/>
      <c r="AN25" s="96"/>
      <c r="AO25" s="96"/>
      <c r="AP25" s="103"/>
      <c r="AQ25" s="104"/>
    </row>
    <row r="26" spans="1:43" ht="20.100000000000001" customHeight="1">
      <c r="A26" s="46" t="s">
        <v>55</v>
      </c>
      <c r="B26" s="44"/>
      <c r="C26" s="46" t="s">
        <v>124</v>
      </c>
      <c r="D26" s="44"/>
      <c r="E26" s="46">
        <v>2</v>
      </c>
      <c r="F26" s="44"/>
      <c r="G26" s="44"/>
      <c r="H26" s="44"/>
      <c r="I26" s="44">
        <f t="shared" ref="I26:I28" si="13">J26+O26+Y26+AB26</f>
        <v>231496.48</v>
      </c>
      <c r="J26" s="44">
        <v>185496.48</v>
      </c>
      <c r="K26" s="46">
        <v>171597.6</v>
      </c>
      <c r="L26" s="44"/>
      <c r="M26" s="46">
        <v>13898.88</v>
      </c>
      <c r="N26" s="44"/>
      <c r="O26" s="44">
        <v>46000</v>
      </c>
      <c r="P26" s="44">
        <v>34000</v>
      </c>
      <c r="Q26" s="44"/>
      <c r="R26" s="44"/>
      <c r="S26" s="44"/>
      <c r="T26" s="44"/>
      <c r="U26" s="44"/>
      <c r="V26" s="44"/>
      <c r="W26" s="44"/>
      <c r="X26" s="44">
        <v>12000</v>
      </c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</row>
    <row r="27" spans="1:43" ht="27">
      <c r="A27" s="46" t="s">
        <v>56</v>
      </c>
      <c r="B27" s="44"/>
      <c r="C27" s="45" t="s">
        <v>125</v>
      </c>
      <c r="D27" s="44">
        <v>12</v>
      </c>
      <c r="E27" s="44"/>
      <c r="F27" s="44"/>
      <c r="G27" s="44"/>
      <c r="H27" s="44">
        <v>12</v>
      </c>
      <c r="I27" s="44">
        <f t="shared" si="13"/>
        <v>439280</v>
      </c>
      <c r="J27" s="44">
        <v>426280</v>
      </c>
      <c r="K27" s="44"/>
      <c r="L27" s="44"/>
      <c r="M27" s="44">
        <v>3480</v>
      </c>
      <c r="N27" s="44">
        <v>422800</v>
      </c>
      <c r="O27" s="44">
        <v>13000</v>
      </c>
      <c r="P27" s="44">
        <v>13000</v>
      </c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</row>
    <row r="28" spans="1:43" ht="37.5" customHeight="1">
      <c r="A28" s="46" t="s">
        <v>57</v>
      </c>
      <c r="B28" s="44"/>
      <c r="C28" s="72" t="s">
        <v>122</v>
      </c>
      <c r="D28" s="44">
        <v>33</v>
      </c>
      <c r="E28" s="46">
        <v>5</v>
      </c>
      <c r="F28" s="44"/>
      <c r="G28" s="46">
        <v>5</v>
      </c>
      <c r="H28" s="44">
        <v>23</v>
      </c>
      <c r="I28" s="44">
        <f t="shared" si="13"/>
        <v>1578590.72</v>
      </c>
      <c r="J28" s="44">
        <v>1144602.72</v>
      </c>
      <c r="K28" s="44">
        <v>456506.4</v>
      </c>
      <c r="L28" s="44"/>
      <c r="M28" s="44">
        <v>39496.32</v>
      </c>
      <c r="N28" s="44">
        <v>648600</v>
      </c>
      <c r="O28" s="44">
        <v>215000</v>
      </c>
      <c r="P28" s="44">
        <v>85000</v>
      </c>
      <c r="Q28" s="44">
        <v>100000</v>
      </c>
      <c r="R28" s="44"/>
      <c r="S28" s="44"/>
      <c r="T28" s="44"/>
      <c r="U28" s="44"/>
      <c r="V28" s="44"/>
      <c r="W28" s="44"/>
      <c r="X28" s="44">
        <v>30000</v>
      </c>
      <c r="Y28" s="44"/>
      <c r="Z28" s="44"/>
      <c r="AA28" s="44"/>
      <c r="AB28" s="46">
        <v>218988</v>
      </c>
      <c r="AC28" s="44"/>
      <c r="AD28" s="44"/>
      <c r="AE28" s="46">
        <v>218988</v>
      </c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</row>
    <row r="29" spans="1:43" ht="14.25" customHeight="1">
      <c r="A29" s="101" t="s">
        <v>2</v>
      </c>
      <c r="B29" s="89" t="s">
        <v>3</v>
      </c>
      <c r="C29" s="89"/>
      <c r="D29" s="89" t="s">
        <v>4</v>
      </c>
      <c r="E29" s="89"/>
      <c r="F29" s="89"/>
      <c r="G29" s="89"/>
      <c r="H29" s="89"/>
      <c r="I29" s="89" t="s">
        <v>5</v>
      </c>
      <c r="J29" s="89" t="s">
        <v>120</v>
      </c>
      <c r="K29" s="89"/>
      <c r="L29" s="89"/>
      <c r="M29" s="89"/>
      <c r="N29" s="89"/>
      <c r="O29" s="90" t="s">
        <v>121</v>
      </c>
      <c r="P29" s="91"/>
      <c r="Q29" s="91"/>
      <c r="R29" s="91"/>
      <c r="S29" s="91"/>
      <c r="T29" s="91"/>
      <c r="U29" s="91"/>
      <c r="V29" s="91"/>
      <c r="W29" s="91"/>
      <c r="X29" s="92"/>
      <c r="Y29" s="93" t="s">
        <v>6</v>
      </c>
      <c r="Z29" s="94"/>
      <c r="AA29" s="95"/>
      <c r="AB29" s="89" t="s">
        <v>7</v>
      </c>
      <c r="AC29" s="89"/>
      <c r="AD29" s="89"/>
      <c r="AE29" s="89"/>
      <c r="AF29" s="89"/>
      <c r="AG29" s="89"/>
      <c r="AH29" s="89"/>
      <c r="AI29" s="90" t="s">
        <v>8</v>
      </c>
      <c r="AJ29" s="91"/>
      <c r="AK29" s="92"/>
      <c r="AL29" s="96" t="s">
        <v>9</v>
      </c>
      <c r="AM29" s="89" t="s">
        <v>10</v>
      </c>
      <c r="AN29" s="96" t="s">
        <v>10</v>
      </c>
      <c r="AO29" s="96" t="s">
        <v>11</v>
      </c>
      <c r="AP29" s="103" t="s">
        <v>12</v>
      </c>
      <c r="AQ29" s="104" t="s">
        <v>13</v>
      </c>
    </row>
    <row r="30" spans="1:43" ht="14.25">
      <c r="A30" s="101"/>
      <c r="B30" s="89" t="s">
        <v>14</v>
      </c>
      <c r="C30" s="89"/>
      <c r="D30" s="89" t="s">
        <v>5</v>
      </c>
      <c r="E30" s="89" t="s">
        <v>15</v>
      </c>
      <c r="F30" s="89"/>
      <c r="G30" s="89"/>
      <c r="H30" s="89"/>
      <c r="I30" s="89"/>
      <c r="J30" s="89" t="s">
        <v>16</v>
      </c>
      <c r="K30" s="96" t="s">
        <v>17</v>
      </c>
      <c r="L30" s="96" t="s">
        <v>18</v>
      </c>
      <c r="M30" s="96" t="s">
        <v>19</v>
      </c>
      <c r="N30" s="97" t="s">
        <v>20</v>
      </c>
      <c r="O30" s="89" t="s">
        <v>16</v>
      </c>
      <c r="P30" s="96" t="s">
        <v>21</v>
      </c>
      <c r="Q30" s="98" t="s">
        <v>22</v>
      </c>
      <c r="R30" s="99" t="s">
        <v>23</v>
      </c>
      <c r="S30" s="99" t="s">
        <v>24</v>
      </c>
      <c r="T30" s="99" t="s">
        <v>25</v>
      </c>
      <c r="U30" s="99" t="s">
        <v>26</v>
      </c>
      <c r="V30" s="96" t="s">
        <v>27</v>
      </c>
      <c r="W30" s="99" t="s">
        <v>28</v>
      </c>
      <c r="X30" s="102" t="s">
        <v>29</v>
      </c>
      <c r="Y30" s="96" t="s">
        <v>16</v>
      </c>
      <c r="Z30" s="96" t="s">
        <v>30</v>
      </c>
      <c r="AA30" s="96" t="s">
        <v>31</v>
      </c>
      <c r="AB30" s="89" t="s">
        <v>16</v>
      </c>
      <c r="AC30" s="96" t="s">
        <v>32</v>
      </c>
      <c r="AD30" s="89" t="s">
        <v>33</v>
      </c>
      <c r="AE30" s="96" t="s">
        <v>34</v>
      </c>
      <c r="AF30" s="89" t="s">
        <v>35</v>
      </c>
      <c r="AG30" s="89"/>
      <c r="AH30" s="107"/>
      <c r="AI30" s="105" t="s">
        <v>16</v>
      </c>
      <c r="AJ30" s="105" t="s">
        <v>36</v>
      </c>
      <c r="AK30" s="105" t="s">
        <v>37</v>
      </c>
      <c r="AL30" s="89"/>
      <c r="AM30" s="89"/>
      <c r="AN30" s="96"/>
      <c r="AO30" s="96"/>
      <c r="AP30" s="103"/>
      <c r="AQ30" s="104"/>
    </row>
    <row r="31" spans="1:43" ht="14.25">
      <c r="A31" s="101"/>
      <c r="B31" s="47" t="s">
        <v>38</v>
      </c>
      <c r="C31" s="47" t="s">
        <v>39</v>
      </c>
      <c r="D31" s="89"/>
      <c r="E31" s="47" t="s">
        <v>40</v>
      </c>
      <c r="F31" s="7" t="s">
        <v>41</v>
      </c>
      <c r="G31" s="48" t="s">
        <v>42</v>
      </c>
      <c r="H31" s="48" t="s">
        <v>43</v>
      </c>
      <c r="I31" s="89"/>
      <c r="J31" s="89"/>
      <c r="K31" s="96"/>
      <c r="L31" s="96"/>
      <c r="M31" s="89"/>
      <c r="N31" s="97"/>
      <c r="O31" s="89"/>
      <c r="P31" s="89"/>
      <c r="Q31" s="98"/>
      <c r="R31" s="100"/>
      <c r="S31" s="100"/>
      <c r="T31" s="100"/>
      <c r="U31" s="100"/>
      <c r="V31" s="96"/>
      <c r="W31" s="100"/>
      <c r="X31" s="100"/>
      <c r="Y31" s="96"/>
      <c r="Z31" s="96"/>
      <c r="AA31" s="96"/>
      <c r="AB31" s="89"/>
      <c r="AC31" s="96"/>
      <c r="AD31" s="89"/>
      <c r="AE31" s="96"/>
      <c r="AF31" s="89"/>
      <c r="AG31" s="89"/>
      <c r="AH31" s="107"/>
      <c r="AI31" s="106"/>
      <c r="AJ31" s="106"/>
      <c r="AK31" s="106"/>
      <c r="AL31" s="89"/>
      <c r="AM31" s="89"/>
      <c r="AN31" s="96"/>
      <c r="AO31" s="96"/>
      <c r="AP31" s="103"/>
      <c r="AQ31" s="104"/>
    </row>
    <row r="32" spans="1:43" ht="27">
      <c r="A32" s="74" t="s">
        <v>68</v>
      </c>
      <c r="B32" s="52"/>
      <c r="C32" s="50" t="s">
        <v>69</v>
      </c>
      <c r="D32" s="52">
        <v>6</v>
      </c>
      <c r="E32" s="52">
        <v>6</v>
      </c>
      <c r="F32" s="7"/>
      <c r="G32" s="54"/>
      <c r="H32" s="54"/>
      <c r="I32" s="44">
        <f>J32+O32+Y32+AB32</f>
        <v>272800</v>
      </c>
      <c r="J32" s="76">
        <v>172800</v>
      </c>
      <c r="K32" s="53"/>
      <c r="L32" s="53"/>
      <c r="M32" s="52"/>
      <c r="N32" s="76">
        <v>172800</v>
      </c>
      <c r="O32" s="75">
        <v>100000</v>
      </c>
      <c r="P32" s="52">
        <v>100000</v>
      </c>
      <c r="Q32" s="44"/>
      <c r="R32" s="55"/>
      <c r="S32" s="55"/>
      <c r="T32" s="55"/>
      <c r="U32" s="55"/>
      <c r="V32" s="53"/>
      <c r="W32" s="55"/>
      <c r="X32" s="55"/>
      <c r="Y32" s="53"/>
      <c r="Z32" s="53"/>
      <c r="AA32" s="53"/>
      <c r="AB32" s="52"/>
      <c r="AC32" s="53"/>
      <c r="AD32" s="52"/>
      <c r="AE32" s="53"/>
      <c r="AF32" s="52"/>
      <c r="AG32" s="52"/>
      <c r="AH32" s="56"/>
      <c r="AI32" s="57"/>
      <c r="AJ32" s="57"/>
      <c r="AK32" s="57"/>
      <c r="AL32" s="52"/>
      <c r="AM32" s="52"/>
      <c r="AN32" s="53"/>
      <c r="AO32" s="53"/>
      <c r="AP32" s="58"/>
      <c r="AQ32" s="59"/>
    </row>
    <row r="33" spans="1:43" ht="27">
      <c r="A33" s="44" t="s">
        <v>58</v>
      </c>
      <c r="B33" s="44"/>
      <c r="C33" s="50" t="s">
        <v>69</v>
      </c>
      <c r="D33" s="46">
        <v>9</v>
      </c>
      <c r="E33" s="44">
        <v>1</v>
      </c>
      <c r="F33" s="44"/>
      <c r="G33" s="44">
        <v>7</v>
      </c>
      <c r="H33" s="44">
        <v>1</v>
      </c>
      <c r="I33" s="46">
        <v>422763.96</v>
      </c>
      <c r="J33" s="44">
        <v>115503.96</v>
      </c>
      <c r="K33" s="44">
        <v>71890.2</v>
      </c>
      <c r="L33" s="44"/>
      <c r="M33" s="44">
        <v>7613.76</v>
      </c>
      <c r="N33" s="44">
        <v>36000</v>
      </c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>
        <v>307260</v>
      </c>
      <c r="AC33" s="44"/>
      <c r="AD33" s="44"/>
      <c r="AE33" s="44">
        <v>307260</v>
      </c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</row>
    <row r="34" spans="1:43" ht="20.100000000000001" customHeight="1">
      <c r="A34" s="73" t="s">
        <v>123</v>
      </c>
      <c r="B34" s="44"/>
      <c r="C34" s="50"/>
      <c r="D34" s="46">
        <f>SUM(D32:D33)</f>
        <v>15</v>
      </c>
      <c r="E34" s="44">
        <f>SUM(E32:E33)</f>
        <v>7</v>
      </c>
      <c r="F34" s="44"/>
      <c r="G34" s="44">
        <f>SUM(G32:G33)</f>
        <v>7</v>
      </c>
      <c r="H34" s="44">
        <f>SUM(H32:H33)</f>
        <v>1</v>
      </c>
      <c r="I34" s="46">
        <f>SUM(I32:I33)</f>
        <v>695563.96</v>
      </c>
      <c r="J34" s="44">
        <f>SUM(J32:J33)</f>
        <v>288303.96000000002</v>
      </c>
      <c r="K34" s="44">
        <f>SUM(K32:K33)</f>
        <v>71890.2</v>
      </c>
      <c r="L34" s="44"/>
      <c r="M34" s="44">
        <f>SUM(M32:M33)</f>
        <v>7613.76</v>
      </c>
      <c r="N34" s="44">
        <f>SUM(N32:N33)</f>
        <v>208800</v>
      </c>
      <c r="O34" s="44">
        <f>SUM(O32:O33)</f>
        <v>100000</v>
      </c>
      <c r="P34" s="44">
        <f>SUM(P32:P33)</f>
        <v>100000</v>
      </c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>
        <f>SUM(AB32:AB33)</f>
        <v>307260</v>
      </c>
      <c r="AC34" s="44"/>
      <c r="AD34" s="44"/>
      <c r="AE34" s="44">
        <f>SUM(AE32:AE33)</f>
        <v>307260</v>
      </c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</row>
    <row r="35" spans="1:43" ht="20.100000000000001" customHeight="1">
      <c r="A35" s="101" t="s">
        <v>2</v>
      </c>
      <c r="B35" s="89" t="s">
        <v>3</v>
      </c>
      <c r="C35" s="89"/>
      <c r="D35" s="89" t="s">
        <v>4</v>
      </c>
      <c r="E35" s="89"/>
      <c r="F35" s="89"/>
      <c r="G35" s="89"/>
      <c r="H35" s="89"/>
      <c r="I35" s="89" t="s">
        <v>5</v>
      </c>
      <c r="J35" s="89" t="s">
        <v>120</v>
      </c>
      <c r="K35" s="89"/>
      <c r="L35" s="89"/>
      <c r="M35" s="89"/>
      <c r="N35" s="89"/>
      <c r="O35" s="90" t="s">
        <v>121</v>
      </c>
      <c r="P35" s="91"/>
      <c r="Q35" s="91"/>
      <c r="R35" s="91"/>
      <c r="S35" s="91"/>
      <c r="T35" s="91"/>
      <c r="U35" s="91"/>
      <c r="V35" s="91"/>
      <c r="W35" s="91"/>
      <c r="X35" s="92"/>
      <c r="Y35" s="93" t="s">
        <v>6</v>
      </c>
      <c r="Z35" s="94"/>
      <c r="AA35" s="95"/>
      <c r="AB35" s="89" t="s">
        <v>7</v>
      </c>
      <c r="AC35" s="89"/>
      <c r="AD35" s="89"/>
      <c r="AE35" s="89"/>
      <c r="AF35" s="89"/>
      <c r="AG35" s="89"/>
      <c r="AH35" s="89"/>
      <c r="AI35" s="90" t="s">
        <v>8</v>
      </c>
      <c r="AJ35" s="91"/>
      <c r="AK35" s="92"/>
      <c r="AL35" s="96" t="s">
        <v>9</v>
      </c>
      <c r="AM35" s="89" t="s">
        <v>10</v>
      </c>
      <c r="AN35" s="96" t="s">
        <v>10</v>
      </c>
      <c r="AO35" s="96" t="s">
        <v>11</v>
      </c>
      <c r="AP35" s="103" t="s">
        <v>12</v>
      </c>
      <c r="AQ35" s="104" t="s">
        <v>13</v>
      </c>
    </row>
    <row r="36" spans="1:43" ht="20.100000000000001" customHeight="1">
      <c r="A36" s="101"/>
      <c r="B36" s="89" t="s">
        <v>14</v>
      </c>
      <c r="C36" s="89"/>
      <c r="D36" s="89" t="s">
        <v>5</v>
      </c>
      <c r="E36" s="89" t="s">
        <v>15</v>
      </c>
      <c r="F36" s="89"/>
      <c r="G36" s="89"/>
      <c r="H36" s="89"/>
      <c r="I36" s="89"/>
      <c r="J36" s="89" t="s">
        <v>16</v>
      </c>
      <c r="K36" s="96" t="s">
        <v>17</v>
      </c>
      <c r="L36" s="96" t="s">
        <v>18</v>
      </c>
      <c r="M36" s="96" t="s">
        <v>19</v>
      </c>
      <c r="N36" s="97" t="s">
        <v>20</v>
      </c>
      <c r="O36" s="89" t="s">
        <v>16</v>
      </c>
      <c r="P36" s="96" t="s">
        <v>21</v>
      </c>
      <c r="Q36" s="98" t="s">
        <v>22</v>
      </c>
      <c r="R36" s="99" t="s">
        <v>23</v>
      </c>
      <c r="S36" s="99" t="s">
        <v>24</v>
      </c>
      <c r="T36" s="99" t="s">
        <v>25</v>
      </c>
      <c r="U36" s="99" t="s">
        <v>26</v>
      </c>
      <c r="V36" s="96" t="s">
        <v>27</v>
      </c>
      <c r="W36" s="99" t="s">
        <v>28</v>
      </c>
      <c r="X36" s="102" t="s">
        <v>29</v>
      </c>
      <c r="Y36" s="96" t="s">
        <v>16</v>
      </c>
      <c r="Z36" s="96" t="s">
        <v>30</v>
      </c>
      <c r="AA36" s="96" t="s">
        <v>31</v>
      </c>
      <c r="AB36" s="89" t="s">
        <v>16</v>
      </c>
      <c r="AC36" s="96" t="s">
        <v>32</v>
      </c>
      <c r="AD36" s="89" t="s">
        <v>33</v>
      </c>
      <c r="AE36" s="96" t="s">
        <v>34</v>
      </c>
      <c r="AF36" s="89" t="s">
        <v>35</v>
      </c>
      <c r="AG36" s="89"/>
      <c r="AH36" s="107"/>
      <c r="AI36" s="105" t="s">
        <v>16</v>
      </c>
      <c r="AJ36" s="105" t="s">
        <v>36</v>
      </c>
      <c r="AK36" s="105" t="s">
        <v>37</v>
      </c>
      <c r="AL36" s="89"/>
      <c r="AM36" s="89"/>
      <c r="AN36" s="96"/>
      <c r="AO36" s="96"/>
      <c r="AP36" s="103"/>
      <c r="AQ36" s="104"/>
    </row>
    <row r="37" spans="1:43" ht="20.100000000000001" customHeight="1">
      <c r="A37" s="101"/>
      <c r="B37" s="75" t="s">
        <v>38</v>
      </c>
      <c r="C37" s="75" t="s">
        <v>39</v>
      </c>
      <c r="D37" s="89"/>
      <c r="E37" s="75" t="s">
        <v>40</v>
      </c>
      <c r="F37" s="7" t="s">
        <v>41</v>
      </c>
      <c r="G37" s="76" t="s">
        <v>42</v>
      </c>
      <c r="H37" s="76" t="s">
        <v>43</v>
      </c>
      <c r="I37" s="89"/>
      <c r="J37" s="89"/>
      <c r="K37" s="96"/>
      <c r="L37" s="96"/>
      <c r="M37" s="89"/>
      <c r="N37" s="97"/>
      <c r="O37" s="89"/>
      <c r="P37" s="89"/>
      <c r="Q37" s="98"/>
      <c r="R37" s="100"/>
      <c r="S37" s="100"/>
      <c r="T37" s="100"/>
      <c r="U37" s="100"/>
      <c r="V37" s="96"/>
      <c r="W37" s="100"/>
      <c r="X37" s="100"/>
      <c r="Y37" s="96"/>
      <c r="Z37" s="96"/>
      <c r="AA37" s="96"/>
      <c r="AB37" s="89"/>
      <c r="AC37" s="96"/>
      <c r="AD37" s="89"/>
      <c r="AE37" s="96"/>
      <c r="AF37" s="89"/>
      <c r="AG37" s="89"/>
      <c r="AH37" s="107"/>
      <c r="AI37" s="106"/>
      <c r="AJ37" s="106"/>
      <c r="AK37" s="106"/>
      <c r="AL37" s="89"/>
      <c r="AM37" s="89"/>
      <c r="AN37" s="96"/>
      <c r="AO37" s="96"/>
      <c r="AP37" s="103"/>
      <c r="AQ37" s="104"/>
    </row>
    <row r="38" spans="1:43" ht="20.100000000000001" customHeight="1">
      <c r="A38" s="50" t="s">
        <v>59</v>
      </c>
      <c r="B38" s="44"/>
      <c r="C38" s="71" t="s">
        <v>126</v>
      </c>
      <c r="D38" s="44">
        <v>41</v>
      </c>
      <c r="E38" s="44">
        <v>41</v>
      </c>
      <c r="F38" s="44"/>
      <c r="G38" s="44"/>
      <c r="H38" s="44"/>
      <c r="I38" s="44">
        <v>589584</v>
      </c>
      <c r="J38" s="44">
        <v>589584</v>
      </c>
      <c r="K38" s="44"/>
      <c r="L38" s="44"/>
      <c r="M38" s="44"/>
      <c r="N38" s="44">
        <v>589584</v>
      </c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</row>
    <row r="39" spans="1:43" ht="20.100000000000001" customHeight="1">
      <c r="A39" s="51" t="s">
        <v>60</v>
      </c>
      <c r="B39" s="44"/>
      <c r="C39" s="71" t="s">
        <v>126</v>
      </c>
      <c r="D39" s="46">
        <v>21</v>
      </c>
      <c r="E39" s="44">
        <v>21</v>
      </c>
      <c r="F39" s="44"/>
      <c r="G39" s="44"/>
      <c r="H39" s="44"/>
      <c r="I39" s="46">
        <v>84420</v>
      </c>
      <c r="J39" s="44">
        <v>84420</v>
      </c>
      <c r="K39" s="44"/>
      <c r="L39" s="44"/>
      <c r="M39" s="44">
        <v>5220</v>
      </c>
      <c r="N39" s="44">
        <v>79200</v>
      </c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</row>
    <row r="40" spans="1:43" ht="20.100000000000001" customHeight="1">
      <c r="A40" s="60" t="s">
        <v>61</v>
      </c>
      <c r="B40" s="44"/>
      <c r="C40" s="71" t="s">
        <v>126</v>
      </c>
      <c r="D40" s="46">
        <v>85</v>
      </c>
      <c r="E40" s="46">
        <v>85</v>
      </c>
      <c r="F40" s="44"/>
      <c r="G40" s="44"/>
      <c r="H40" s="44"/>
      <c r="I40" s="44">
        <f t="shared" ref="I40:I42" si="14">J40+O40+Y40+AB40</f>
        <v>3693000</v>
      </c>
      <c r="J40" s="44">
        <v>2433000</v>
      </c>
      <c r="K40" s="44"/>
      <c r="L40" s="44"/>
      <c r="M40" s="44"/>
      <c r="N40" s="44">
        <v>2433000</v>
      </c>
      <c r="O40" s="44">
        <v>1260000</v>
      </c>
      <c r="P40" s="44">
        <v>1260000</v>
      </c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</row>
    <row r="41" spans="1:43" ht="20.100000000000001" customHeight="1">
      <c r="A41" s="60" t="s">
        <v>63</v>
      </c>
      <c r="B41" s="44"/>
      <c r="C41" s="71" t="s">
        <v>126</v>
      </c>
      <c r="D41" s="46">
        <v>301</v>
      </c>
      <c r="E41" s="46">
        <v>301</v>
      </c>
      <c r="F41" s="44"/>
      <c r="G41" s="44"/>
      <c r="H41" s="44"/>
      <c r="I41" s="44">
        <f t="shared" si="14"/>
        <v>180600</v>
      </c>
      <c r="J41" s="44">
        <v>180600</v>
      </c>
      <c r="K41" s="44"/>
      <c r="L41" s="44"/>
      <c r="M41" s="44"/>
      <c r="N41" s="44">
        <v>180600</v>
      </c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</row>
    <row r="42" spans="1:43" ht="29.25" customHeight="1">
      <c r="A42" s="49" t="s">
        <v>64</v>
      </c>
      <c r="B42" s="44"/>
      <c r="C42" s="71" t="s">
        <v>126</v>
      </c>
      <c r="D42" s="46">
        <v>54</v>
      </c>
      <c r="E42" s="46">
        <v>54</v>
      </c>
      <c r="F42" s="44"/>
      <c r="G42" s="44"/>
      <c r="H42" s="44"/>
      <c r="I42" s="44">
        <f t="shared" si="14"/>
        <v>405000</v>
      </c>
      <c r="J42" s="44">
        <v>405000</v>
      </c>
      <c r="K42" s="44"/>
      <c r="L42" s="44"/>
      <c r="M42" s="44"/>
      <c r="N42" s="44">
        <v>405000</v>
      </c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</row>
    <row r="43" spans="1:43" ht="20.100000000000001" customHeight="1">
      <c r="A43" s="83" t="s">
        <v>123</v>
      </c>
      <c r="B43" s="44"/>
      <c r="C43" s="44"/>
      <c r="D43" s="44">
        <f>SUM(D38:D42)</f>
        <v>502</v>
      </c>
      <c r="E43" s="44">
        <f>SUM(E38:E42)</f>
        <v>502</v>
      </c>
      <c r="F43" s="44"/>
      <c r="G43" s="44"/>
      <c r="H43" s="44"/>
      <c r="I43" s="44">
        <f>SUM(I38:I42)</f>
        <v>4952604</v>
      </c>
      <c r="J43" s="44">
        <f>SUM(J38:J42)</f>
        <v>3692604</v>
      </c>
      <c r="K43" s="44"/>
      <c r="L43" s="44"/>
      <c r="M43" s="44">
        <f>SUM(M38:M42)</f>
        <v>5220</v>
      </c>
      <c r="N43" s="44">
        <f>SUM(N38:N42)</f>
        <v>3687384</v>
      </c>
      <c r="O43" s="44">
        <f>SUM(O38:O42)</f>
        <v>1260000</v>
      </c>
      <c r="P43" s="44">
        <f>SUM(P38:P42)</f>
        <v>1260000</v>
      </c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</row>
  </sheetData>
  <mergeCells count="279">
    <mergeCell ref="AF36:AF37"/>
    <mergeCell ref="AG36:AG37"/>
    <mergeCell ref="AH36:AH37"/>
    <mergeCell ref="AI36:AI37"/>
    <mergeCell ref="Z36:Z37"/>
    <mergeCell ref="AA36:AA37"/>
    <mergeCell ref="AB36:AB37"/>
    <mergeCell ref="AC36:AC37"/>
    <mergeCell ref="AD36:AD37"/>
    <mergeCell ref="AM35:AM37"/>
    <mergeCell ref="AN35:AN37"/>
    <mergeCell ref="AO35:AO37"/>
    <mergeCell ref="AP35:AP37"/>
    <mergeCell ref="AQ35:AQ37"/>
    <mergeCell ref="O35:X35"/>
    <mergeCell ref="Y35:AA35"/>
    <mergeCell ref="AB35:AH35"/>
    <mergeCell ref="AI35:AK35"/>
    <mergeCell ref="AL35:AL37"/>
    <mergeCell ref="O36:O37"/>
    <mergeCell ref="P36:P37"/>
    <mergeCell ref="Q36:Q37"/>
    <mergeCell ref="R36:R37"/>
    <mergeCell ref="S36:S37"/>
    <mergeCell ref="T36:T37"/>
    <mergeCell ref="U36:U37"/>
    <mergeCell ref="V36:V37"/>
    <mergeCell ref="W36:W37"/>
    <mergeCell ref="X36:X37"/>
    <mergeCell ref="Y36:Y37"/>
    <mergeCell ref="AJ36:AJ37"/>
    <mergeCell ref="AK36:AK37"/>
    <mergeCell ref="AE36:AE37"/>
    <mergeCell ref="A35:A37"/>
    <mergeCell ref="B35:C35"/>
    <mergeCell ref="D35:H35"/>
    <mergeCell ref="I35:I37"/>
    <mergeCell ref="J35:N35"/>
    <mergeCell ref="B36:C36"/>
    <mergeCell ref="D36:D37"/>
    <mergeCell ref="E36:H36"/>
    <mergeCell ref="J36:J37"/>
    <mergeCell ref="K36:K37"/>
    <mergeCell ref="L36:L37"/>
    <mergeCell ref="M36:M37"/>
    <mergeCell ref="N36:N37"/>
    <mergeCell ref="AQ23:AQ25"/>
    <mergeCell ref="B24:C24"/>
    <mergeCell ref="D24:D25"/>
    <mergeCell ref="E24:H24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AL23:AL25"/>
    <mergeCell ref="AM23:AM25"/>
    <mergeCell ref="AN23:AN25"/>
    <mergeCell ref="AO23:AO25"/>
    <mergeCell ref="AP23:AP25"/>
    <mergeCell ref="AG24:AG25"/>
    <mergeCell ref="AH24:AH25"/>
    <mergeCell ref="AI24:AI25"/>
    <mergeCell ref="A23:A25"/>
    <mergeCell ref="B23:C23"/>
    <mergeCell ref="D23:H23"/>
    <mergeCell ref="I23:I25"/>
    <mergeCell ref="J23:N23"/>
    <mergeCell ref="O23:X23"/>
    <mergeCell ref="Y23:AA23"/>
    <mergeCell ref="AB23:AH23"/>
    <mergeCell ref="AI23:AK23"/>
    <mergeCell ref="V24:V25"/>
    <mergeCell ref="W24:W25"/>
    <mergeCell ref="X24:X25"/>
    <mergeCell ref="Y24:Y25"/>
    <mergeCell ref="Z24:Z25"/>
    <mergeCell ref="AA24:AA25"/>
    <mergeCell ref="AJ24:AJ25"/>
    <mergeCell ref="AK24:AK25"/>
    <mergeCell ref="AB24:AB25"/>
    <mergeCell ref="AC24:AC25"/>
    <mergeCell ref="AD24:AD25"/>
    <mergeCell ref="AE24:AE25"/>
    <mergeCell ref="AF24:AF25"/>
    <mergeCell ref="A6:A11"/>
    <mergeCell ref="AF13:AF14"/>
    <mergeCell ref="AG13:AG14"/>
    <mergeCell ref="AH13:AH14"/>
    <mergeCell ref="AI13:AI14"/>
    <mergeCell ref="AJ13:AJ14"/>
    <mergeCell ref="AA13:AA14"/>
    <mergeCell ref="AB13:AB14"/>
    <mergeCell ref="AC13:AC14"/>
    <mergeCell ref="AD13:AD14"/>
    <mergeCell ref="AE13:AE14"/>
    <mergeCell ref="AQ12:AQ14"/>
    <mergeCell ref="B13:C13"/>
    <mergeCell ref="D13:D14"/>
    <mergeCell ref="E13:H13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AL12:AL14"/>
    <mergeCell ref="AM12:AM14"/>
    <mergeCell ref="AN12:AN14"/>
    <mergeCell ref="AO12:AO14"/>
    <mergeCell ref="AP12:AP14"/>
    <mergeCell ref="AK13:AK14"/>
    <mergeCell ref="AK17:AK18"/>
    <mergeCell ref="A12:A14"/>
    <mergeCell ref="B12:C12"/>
    <mergeCell ref="D12:H12"/>
    <mergeCell ref="I12:I14"/>
    <mergeCell ref="J12:N12"/>
    <mergeCell ref="O12:X12"/>
    <mergeCell ref="Y12:AA12"/>
    <mergeCell ref="AB12:AH12"/>
    <mergeCell ref="AI12:AK12"/>
    <mergeCell ref="V13:V14"/>
    <mergeCell ref="W13:W14"/>
    <mergeCell ref="X13:X14"/>
    <mergeCell ref="Y13:Y14"/>
    <mergeCell ref="Z13:Z14"/>
    <mergeCell ref="AE17:AE18"/>
    <mergeCell ref="AF17:AF18"/>
    <mergeCell ref="AG17:AG18"/>
    <mergeCell ref="AH17:AH18"/>
    <mergeCell ref="AI17:AI18"/>
    <mergeCell ref="Z17:Z18"/>
    <mergeCell ref="AA17:AA18"/>
    <mergeCell ref="AB17:AB18"/>
    <mergeCell ref="AC17:AC18"/>
    <mergeCell ref="AD17:AD18"/>
    <mergeCell ref="AM16:AM18"/>
    <mergeCell ref="AN16:AN18"/>
    <mergeCell ref="AO16:AO18"/>
    <mergeCell ref="AP16:AP18"/>
    <mergeCell ref="AQ16:AQ18"/>
    <mergeCell ref="O16:X16"/>
    <mergeCell ref="Y16:AA16"/>
    <mergeCell ref="AB16:AH16"/>
    <mergeCell ref="AI16:AK16"/>
    <mergeCell ref="AL16:AL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AJ17:AJ18"/>
    <mergeCell ref="A16:A18"/>
    <mergeCell ref="B16:C16"/>
    <mergeCell ref="D16:H16"/>
    <mergeCell ref="I16:I18"/>
    <mergeCell ref="J16:N16"/>
    <mergeCell ref="B17:C17"/>
    <mergeCell ref="D17:D18"/>
    <mergeCell ref="E17:H17"/>
    <mergeCell ref="J17:J18"/>
    <mergeCell ref="K17:K18"/>
    <mergeCell ref="L17:L18"/>
    <mergeCell ref="M17:M18"/>
    <mergeCell ref="N17:N18"/>
    <mergeCell ref="AF30:AF31"/>
    <mergeCell ref="AG30:AG31"/>
    <mergeCell ref="AH30:AH31"/>
    <mergeCell ref="AI30:AI31"/>
    <mergeCell ref="Z30:Z31"/>
    <mergeCell ref="AA30:AA31"/>
    <mergeCell ref="AB30:AB31"/>
    <mergeCell ref="AC30:AC31"/>
    <mergeCell ref="AD30:AD31"/>
    <mergeCell ref="AM29:AM31"/>
    <mergeCell ref="AN29:AN31"/>
    <mergeCell ref="AO29:AO31"/>
    <mergeCell ref="AP29:AP31"/>
    <mergeCell ref="AQ29:AQ31"/>
    <mergeCell ref="O29:X29"/>
    <mergeCell ref="Y29:AA29"/>
    <mergeCell ref="AB29:AH29"/>
    <mergeCell ref="AI29:AK29"/>
    <mergeCell ref="AL29:AL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AJ30:AJ31"/>
    <mergeCell ref="AK30:AK31"/>
    <mergeCell ref="AE30:AE31"/>
    <mergeCell ref="A29:A31"/>
    <mergeCell ref="B29:C29"/>
    <mergeCell ref="D29:H29"/>
    <mergeCell ref="I29:I31"/>
    <mergeCell ref="J29:N29"/>
    <mergeCell ref="B30:C30"/>
    <mergeCell ref="D30:D31"/>
    <mergeCell ref="E30:H30"/>
    <mergeCell ref="J30:J31"/>
    <mergeCell ref="K30:K31"/>
    <mergeCell ref="L30:L31"/>
    <mergeCell ref="M30:M31"/>
    <mergeCell ref="N30:N31"/>
    <mergeCell ref="AO3:AO5"/>
    <mergeCell ref="AP3:AP5"/>
    <mergeCell ref="AQ3:AQ5"/>
    <mergeCell ref="AJ4:AJ5"/>
    <mergeCell ref="AK4:AK5"/>
    <mergeCell ref="AL3:AL5"/>
    <mergeCell ref="AM3:AM5"/>
    <mergeCell ref="AN3:AN5"/>
    <mergeCell ref="AE4:AE5"/>
    <mergeCell ref="AF4:AF5"/>
    <mergeCell ref="AG4:AG5"/>
    <mergeCell ref="AH4:AH5"/>
    <mergeCell ref="AI4:AI5"/>
    <mergeCell ref="D4:D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A1:AQ1"/>
    <mergeCell ref="A2:C2"/>
    <mergeCell ref="B3:C3"/>
    <mergeCell ref="D3:H3"/>
    <mergeCell ref="J3:N3"/>
    <mergeCell ref="O3:X3"/>
    <mergeCell ref="Y3:AA3"/>
    <mergeCell ref="AB3:AH3"/>
    <mergeCell ref="AI3:AK3"/>
    <mergeCell ref="I3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B4:C4"/>
    <mergeCell ref="E4:H4"/>
    <mergeCell ref="A3:A5"/>
  </mergeCells>
  <phoneticPr fontId="15" type="noConversion"/>
  <pageMargins left="0.75" right="0.75" top="1" bottom="1" header="0.51180555555555596" footer="0.51180555555555596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6" sqref="A6:XFD6"/>
    </sheetView>
  </sheetViews>
  <sheetFormatPr defaultRowHeight="13.5"/>
  <cols>
    <col min="1" max="1" width="12" style="63" customWidth="1"/>
    <col min="2" max="2" width="18" customWidth="1"/>
    <col min="3" max="3" width="9" style="63"/>
    <col min="4" max="4" width="13.375" style="63" customWidth="1"/>
    <col min="5" max="5" width="9" style="63"/>
    <col min="6" max="6" width="13.125" style="63" customWidth="1"/>
    <col min="7" max="7" width="15.25" customWidth="1"/>
    <col min="8" max="8" width="14.5" customWidth="1"/>
    <col min="9" max="9" width="13.625" customWidth="1"/>
  </cols>
  <sheetData>
    <row r="1" spans="1:10">
      <c r="C1" s="64" t="s">
        <v>81</v>
      </c>
      <c r="D1" s="64" t="s">
        <v>80</v>
      </c>
      <c r="E1" s="64" t="s">
        <v>81</v>
      </c>
      <c r="F1" s="64" t="s">
        <v>80</v>
      </c>
      <c r="G1" s="61" t="s">
        <v>76</v>
      </c>
      <c r="H1" s="61" t="s">
        <v>75</v>
      </c>
      <c r="I1" s="61" t="s">
        <v>70</v>
      </c>
    </row>
    <row r="2" spans="1:10">
      <c r="A2" s="112" t="s">
        <v>91</v>
      </c>
      <c r="B2" s="61" t="s">
        <v>95</v>
      </c>
      <c r="C2" s="64">
        <v>4</v>
      </c>
      <c r="D2" s="64">
        <v>1800</v>
      </c>
      <c r="E2" s="64">
        <v>1</v>
      </c>
      <c r="F2" s="64">
        <v>1600</v>
      </c>
      <c r="G2" s="61"/>
      <c r="H2" s="61"/>
      <c r="I2" s="61"/>
    </row>
    <row r="3" spans="1:10">
      <c r="A3" s="112"/>
      <c r="B3" s="61" t="s">
        <v>94</v>
      </c>
      <c r="C3" s="64">
        <v>1</v>
      </c>
      <c r="D3" s="64">
        <v>2363</v>
      </c>
      <c r="E3" s="64"/>
      <c r="F3" s="64"/>
      <c r="G3" s="61"/>
      <c r="H3" s="61">
        <v>145</v>
      </c>
      <c r="I3" s="61"/>
    </row>
    <row r="4" spans="1:10">
      <c r="A4" s="112"/>
      <c r="B4" s="61" t="s">
        <v>93</v>
      </c>
      <c r="C4" s="64">
        <v>1</v>
      </c>
      <c r="D4" s="64">
        <v>2200</v>
      </c>
      <c r="E4" s="64"/>
      <c r="F4" s="64"/>
      <c r="G4" s="61"/>
      <c r="H4" s="61"/>
      <c r="I4" s="61"/>
    </row>
    <row r="5" spans="1:10">
      <c r="A5" s="112"/>
      <c r="B5" s="61" t="s">
        <v>92</v>
      </c>
      <c r="C5" s="64">
        <v>5</v>
      </c>
      <c r="D5" s="64">
        <v>4021.66</v>
      </c>
      <c r="E5" s="64"/>
      <c r="F5" s="64"/>
      <c r="G5" s="61"/>
      <c r="H5" s="61">
        <v>145</v>
      </c>
      <c r="I5" s="61"/>
    </row>
    <row r="6" spans="1:10">
      <c r="A6" s="112" t="s">
        <v>82</v>
      </c>
      <c r="B6" s="61" t="s">
        <v>83</v>
      </c>
      <c r="C6" s="64">
        <v>24</v>
      </c>
      <c r="D6" s="64">
        <v>2350</v>
      </c>
      <c r="E6" s="64"/>
      <c r="F6" s="64"/>
      <c r="G6" s="61">
        <v>1080</v>
      </c>
      <c r="H6" s="61"/>
      <c r="I6" s="61"/>
    </row>
    <row r="7" spans="1:10">
      <c r="A7" s="112"/>
      <c r="B7" s="61" t="s">
        <v>87</v>
      </c>
      <c r="C7" s="64" t="s">
        <v>86</v>
      </c>
      <c r="D7" s="64" t="s">
        <v>90</v>
      </c>
      <c r="E7" s="64"/>
      <c r="F7" s="64"/>
      <c r="G7" s="61"/>
      <c r="H7" s="61"/>
      <c r="I7" s="61"/>
    </row>
    <row r="8" spans="1:10">
      <c r="A8" s="112"/>
      <c r="B8" s="61" t="s">
        <v>85</v>
      </c>
      <c r="C8" s="64" t="s">
        <v>88</v>
      </c>
      <c r="D8" s="64" t="s">
        <v>89</v>
      </c>
      <c r="E8" s="64"/>
      <c r="F8" s="64"/>
      <c r="G8" s="61"/>
      <c r="H8" s="61"/>
      <c r="I8" s="61"/>
    </row>
    <row r="9" spans="1:10">
      <c r="A9" s="112"/>
      <c r="B9" s="61" t="s">
        <v>84</v>
      </c>
      <c r="C9" s="64">
        <v>2</v>
      </c>
      <c r="D9" s="64">
        <v>800</v>
      </c>
      <c r="E9" s="64"/>
      <c r="F9" s="64"/>
      <c r="G9" s="61"/>
      <c r="H9" s="61"/>
      <c r="I9" s="61"/>
    </row>
    <row r="10" spans="1:10">
      <c r="A10" s="64" t="s">
        <v>79</v>
      </c>
      <c r="C10" s="63">
        <v>2</v>
      </c>
      <c r="D10" s="64">
        <v>2500</v>
      </c>
      <c r="E10" s="63">
        <v>4</v>
      </c>
      <c r="F10" s="64">
        <v>2350</v>
      </c>
      <c r="G10" s="61"/>
      <c r="H10" s="61"/>
      <c r="I10" s="61"/>
    </row>
    <row r="11" spans="1:10">
      <c r="A11" s="112" t="s">
        <v>58</v>
      </c>
      <c r="B11" s="61" t="s">
        <v>78</v>
      </c>
      <c r="C11" s="63">
        <v>1</v>
      </c>
      <c r="D11" s="64">
        <v>4079</v>
      </c>
      <c r="G11" s="61"/>
      <c r="H11" s="61">
        <v>608</v>
      </c>
      <c r="I11" s="61"/>
    </row>
    <row r="12" spans="1:10">
      <c r="A12" s="112"/>
      <c r="B12" s="61" t="s">
        <v>77</v>
      </c>
      <c r="C12" s="63">
        <v>1</v>
      </c>
      <c r="D12" s="64"/>
      <c r="I12" s="61"/>
    </row>
    <row r="13" spans="1:10">
      <c r="A13" s="111" t="s">
        <v>59</v>
      </c>
      <c r="B13" s="62" t="s">
        <v>72</v>
      </c>
      <c r="C13" s="63">
        <v>6</v>
      </c>
      <c r="D13" s="63">
        <v>1772</v>
      </c>
    </row>
    <row r="14" spans="1:10">
      <c r="A14" s="111"/>
      <c r="B14" s="61" t="s">
        <v>71</v>
      </c>
      <c r="C14" s="63">
        <v>35</v>
      </c>
      <c r="D14" s="63">
        <v>1100</v>
      </c>
    </row>
    <row r="15" spans="1:10">
      <c r="A15" s="111" t="s">
        <v>60</v>
      </c>
      <c r="B15" s="61" t="s">
        <v>74</v>
      </c>
      <c r="C15" s="63">
        <v>3</v>
      </c>
      <c r="D15" s="63">
        <v>1600</v>
      </c>
      <c r="G15">
        <v>575</v>
      </c>
      <c r="H15">
        <v>145</v>
      </c>
    </row>
    <row r="16" spans="1:10">
      <c r="A16" s="111"/>
      <c r="B16" s="61" t="s">
        <v>73</v>
      </c>
      <c r="C16" s="63">
        <v>18</v>
      </c>
      <c r="D16" s="63">
        <v>100</v>
      </c>
      <c r="J16">
        <v>1800</v>
      </c>
    </row>
    <row r="17" spans="1:10">
      <c r="A17" s="64" t="s">
        <v>61</v>
      </c>
      <c r="B17" s="61" t="s">
        <v>62</v>
      </c>
      <c r="C17" s="63">
        <v>20</v>
      </c>
      <c r="D17" s="63">
        <v>2500</v>
      </c>
      <c r="E17" s="63">
        <v>65</v>
      </c>
      <c r="F17" s="63">
        <v>2350</v>
      </c>
      <c r="G17">
        <v>276.34899999999999</v>
      </c>
      <c r="I17">
        <v>18</v>
      </c>
      <c r="J17">
        <v>80000</v>
      </c>
    </row>
    <row r="18" spans="1:10">
      <c r="A18" s="64"/>
      <c r="B18" s="61" t="s">
        <v>66</v>
      </c>
      <c r="C18" s="63">
        <v>301</v>
      </c>
      <c r="D18" s="63">
        <v>50</v>
      </c>
    </row>
    <row r="19" spans="1:10">
      <c r="A19" s="65"/>
      <c r="B19" s="62" t="s">
        <v>67</v>
      </c>
      <c r="C19" s="63">
        <v>54</v>
      </c>
      <c r="D19" s="63">
        <v>600</v>
      </c>
    </row>
  </sheetData>
  <mergeCells count="5">
    <mergeCell ref="A13:A14"/>
    <mergeCell ref="A15:A16"/>
    <mergeCell ref="A11:A12"/>
    <mergeCell ref="A6:A9"/>
    <mergeCell ref="A2:A5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部门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lkd</dc:creator>
  <cp:lastModifiedBy>Administrator</cp:lastModifiedBy>
  <cp:lastPrinted>2018-03-05T07:10:19Z</cp:lastPrinted>
  <dcterms:created xsi:type="dcterms:W3CDTF">2017-12-27T13:12:02Z</dcterms:created>
  <dcterms:modified xsi:type="dcterms:W3CDTF">2018-07-18T08:31:51Z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